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definedNames>
    <definedName name="AS2DocOpenMode" hidden="1">"AS2DocumentEdit"</definedName>
    <definedName name="_xlnm.Print_Area" localSheetId="2">'BS'!$A$1:$H$73</definedName>
    <definedName name="_xlnm.Print_Area" localSheetId="3">'CFS'!$A$1:$F$59</definedName>
    <definedName name="_xlnm.Print_Area" localSheetId="4">'EQS'!$A$1:$K$44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'CFS'!$65:$65536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'CFS'!$A$1:$G$35</definedName>
    <definedName name="Z_2BD2C2C3_AF9C_11D6_9CEF_00D009775214_.wvu.Rows" localSheetId="3" hidden="1">'CFS'!$63:$65536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'CFS'!$65:$65536,'CFS'!$44:$46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'EQS'!$A$1:$K$36</definedName>
    <definedName name="Z_9656BBF7_C4A3_41EC_B0C6_A21B380E3C2F_.wvu.Rows" localSheetId="3" hidden="1">'CFS'!$65:$65536,'CFS'!$44:$46</definedName>
  </definedNames>
  <calcPr fullCalcOnLoad="1"/>
</workbook>
</file>

<file path=xl/sharedStrings.xml><?xml version="1.0" encoding="utf-8"?>
<sst xmlns="http://schemas.openxmlformats.org/spreadsheetml/2006/main" count="175" uniqueCount="140">
  <si>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</si>
  <si>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</si>
  <si>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</si>
  <si>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</si>
  <si>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</si>
  <si>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</si>
  <si>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</si>
  <si>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</si>
  <si>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Разходи за персонала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</si>
  <si>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</si>
  <si>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</si>
  <si>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</si>
  <si>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</si>
  <si>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</si>
  <si>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</si>
  <si>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</si>
  <si>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</si>
  <si>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</si>
  <si>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</si>
  <si>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</si>
  <si>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</si>
  <si>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</si>
  <si>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</si>
  <si>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</si>
  <si>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</si>
  <si>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</si>
  <si>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</si>
  <si>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</si>
  <si>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</si>
  <si>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</si>
  <si>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</si>
  <si>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</si>
  <si>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</si>
  <si>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</si>
  <si>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</si>
  <si>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</si>
  <si>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</si>
  <si>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</si>
  <si>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</si>
  <si>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</si>
  <si>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Други постъпления/(плащания), нетно</t>
  </si>
  <si>
    <t>Инвестиции на разположение и за продажба</t>
  </si>
  <si>
    <t>Основен акционерен капитал</t>
  </si>
  <si>
    <t>Елена Симеонова Шопова</t>
  </si>
  <si>
    <t>Имоти, машини,  и оборудване</t>
  </si>
  <si>
    <t>Платени данъци (без данъци върху печалбата)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</si>
  <si>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</si>
  <si>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</si>
  <si>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</si>
  <si>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</si>
  <si>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</si>
  <si>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</si>
  <si>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</si>
  <si>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</si>
  <si>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</si>
  <si>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</si>
  <si>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</si>
  <si>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</si>
  <si>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</si>
  <si>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</si>
  <si>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</si>
  <si>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</si>
  <si>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</si>
  <si>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</si>
  <si>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</si>
  <si>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</si>
  <si>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</si>
  <si>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</si>
  <si>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</si>
  <si>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</si>
  <si>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</si>
  <si>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</si>
  <si>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</si>
  <si>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</si>
  <si>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</si>
  <si>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</si>
  <si>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</si>
  <si>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</si>
  <si>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</si>
  <si>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</si>
  <si>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</si>
  <si>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</si>
  <si>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</si>
  <si>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</si>
  <si>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</si>
  <si>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</si>
  <si>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</si>
  <si>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</si>
  <si>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</si>
  <si>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Силвия Тошева Димова</t>
  </si>
  <si>
    <t>Химимпорт груп ЕАД</t>
  </si>
  <si>
    <t>СИБАНК</t>
  </si>
  <si>
    <t>Промени в  запасите от продукция и незавършено производство</t>
  </si>
  <si>
    <t>Разходи за суровини и материали</t>
  </si>
  <si>
    <t>Разходи за амортизация</t>
  </si>
  <si>
    <t>Резерви</t>
  </si>
  <si>
    <t>Активи по отсрочени данъци</t>
  </si>
  <si>
    <t>Финансови приходи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</si>
  <si>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</si>
  <si>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</si>
  <si>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</si>
  <si>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</si>
  <si>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</si>
  <si>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Финансови (разходи)/приходи, нетно</t>
  </si>
  <si>
    <t>х.лв.</t>
  </si>
  <si>
    <t>Получено финансиране</t>
  </si>
  <si>
    <t>Натрупана печалба</t>
  </si>
  <si>
    <t>Дългосрочни финансирания</t>
  </si>
  <si>
    <t>Други доходи/(загуби) от дейността, нетно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</si>
  <si>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</si>
  <si>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</si>
  <si>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</si>
  <si>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</si>
  <si>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</si>
  <si>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</si>
  <si>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>31 декември 2010              х.лв.</t>
  </si>
  <si>
    <t>Промени в собствения капитал за 2010 година</t>
  </si>
  <si>
    <t xml:space="preserve">ул."Химкомбинатска" </t>
  </si>
  <si>
    <t>Загуба за годината</t>
  </si>
  <si>
    <t>Възстановени/(платени) данъци върху печалбата</t>
  </si>
  <si>
    <t>Нетни парични потоци от/(използвани в) оперативната дейност</t>
  </si>
  <si>
    <t>Нетни парични потоци (използвани във)/от финансовата дейност</t>
  </si>
  <si>
    <t xml:space="preserve">Нетно увеличение/(намаление) на паричните средства и паричните еквиваленти </t>
  </si>
  <si>
    <t>Салдо към 31 декември 2010 година</t>
  </si>
  <si>
    <t>Гл.Счетоводител:</t>
  </si>
  <si>
    <t>Изпълнителен директор:</t>
  </si>
  <si>
    <t>Златка Петкова Илиева</t>
  </si>
  <si>
    <t>Главен счетоводител(съставител):</t>
  </si>
  <si>
    <t>(Златка Илиева)</t>
  </si>
  <si>
    <t>Общ всеобхватен доход за периода</t>
  </si>
  <si>
    <t>Салдо към 1 януари 2010 година</t>
  </si>
  <si>
    <t>Промени в собствения капитал за 2011 година</t>
  </si>
  <si>
    <t>(Загуба)/ Нетна печалба за годината</t>
  </si>
  <si>
    <t>към 30 юни 2011 година</t>
  </si>
  <si>
    <t>30 юни 2011              х.лв.</t>
  </si>
  <si>
    <t>30 юни 2010              х.лв.</t>
  </si>
  <si>
    <t>Парични средства и парични еквиваленти на 30 юни</t>
  </si>
  <si>
    <t>Салдо към 30 юни 2011 година</t>
  </si>
  <si>
    <t>Печалба/(Загуба) от оперативна  дейност</t>
  </si>
  <si>
    <t>Печалба/(Загуба) преди данък върху печалбата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</si>
</sst>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лв&quot;#,##0_);\(&quot;лв&quot;#,##0\)"/>
    <numFmt numFmtId="193" formatCode="&quot;лв&quot;#,##0_);[Red]\(&quot;лв&quot;#,##0\)"/>
    <numFmt numFmtId="194" formatCode="&quot;лв&quot;#,##0.00_);\(&quot;лв&quot;#,##0.00\)"/>
    <numFmt numFmtId="195" formatCode="&quot;лв&quot;#,##0.00_);[Red]\(&quot;лв&quot;#,##0.00\)"/>
    <numFmt numFmtId="196" formatCode="_(&quot;лв&quot;* #,##0_);_(&quot;лв&quot;* \(#,##0\);_(&quot;лв&quot;* &quot;-&quot;_);_(@_)"/>
    <numFmt numFmtId="197" formatCode="_(&quot;лв&quot;* #,##0.00_);_(&quot;лв&quot;* \(#,##0.00\);_(&quot;лв&quot;* &quot;-&quot;??_);_(@_)"/>
    <numFmt numFmtId="198" formatCode="&quot;€&quot;#,##0_);\(&quot;€&quot;#,##0\)"/>
    <numFmt numFmtId="199" formatCode="&quot;€&quot;#,##0_);[Red]\(&quot;€&quot;#,##0\)"/>
    <numFmt numFmtId="200" formatCode="&quot;€&quot;#,##0.00_);\(&quot;€&quot;#,##0.00\)"/>
    <numFmt numFmtId="201" formatCode="&quot;€&quot;#,##0.00_);[Red]\(&quot;€&quot;#,##0.00\)"/>
    <numFmt numFmtId="202" formatCode="_(&quot;€&quot;* #,##0_);_(&quot;€&quot;* \(#,##0\);_(&quot;€&quot;* &quot;-&quot;_);_(@_)"/>
    <numFmt numFmtId="203" formatCode="_(&quot;€&quot;* #,##0.00_);_(&quot;€&quot;* \(#,##0.00\);_(&quot;€&quot;* &quot;-&quot;??_);_(@_)"/>
    <numFmt numFmtId="204" formatCode="0_);\(0\)"/>
    <numFmt numFmtId="205" formatCode="_(* #,##0_);_(* \(#,##0\);_(* &quot;-&quot;??_);_(@_)"/>
    <numFmt numFmtId="206" formatCode="_(* #,##0.0_);_(* \(#,##0.0\);_(* &quot;-&quot;_);_(@_)"/>
    <numFmt numFmtId="207" formatCode="0.0"/>
    <numFmt numFmtId="208" formatCode="_(* #,##0.00_);_(* \(#,##0.00\);_(* &quot;-&quot;_);_(@_)"/>
    <numFmt numFmtId="209" formatCode="_(* #,##0.000_);_(* \(#,##0.000\);_(* &quot;-&quot;???_);_(@_)"/>
    <numFmt numFmtId="210" formatCode="_(* #,##0.0_);_(* \(#,##0.0\);_(* &quot;-&quot;?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70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7" fillId="0" borderId="0" xfId="58" applyFont="1" applyBorder="1" applyAlignment="1">
      <alignment vertical="center"/>
      <protection/>
    </xf>
    <xf numFmtId="0" fontId="9" fillId="0" borderId="10" xfId="58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 applyBorder="1" applyAlignment="1">
      <alignment vertical="center"/>
      <protection/>
    </xf>
    <xf numFmtId="49" fontId="10" fillId="0" borderId="0" xfId="60" applyNumberFormat="1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 quotePrefix="1">
      <alignment horizontal="center" vertical="center"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 applyAlignment="1">
      <alignment horizontal="center"/>
      <protection/>
    </xf>
    <xf numFmtId="169" fontId="8" fillId="0" borderId="0" xfId="59" applyNumberFormat="1" applyFont="1" applyFill="1" applyBorder="1">
      <alignment/>
      <protection/>
    </xf>
    <xf numFmtId="169" fontId="8" fillId="0" borderId="0" xfId="59" applyNumberFormat="1" applyFont="1" applyFill="1">
      <alignment/>
      <protection/>
    </xf>
    <xf numFmtId="169" fontId="8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>
      <alignment/>
      <protection/>
    </xf>
    <xf numFmtId="169" fontId="8" fillId="0" borderId="0" xfId="59" applyNumberFormat="1" applyFont="1" applyFill="1" applyBorder="1" applyAlignment="1">
      <alignment horizontal="center"/>
      <protection/>
    </xf>
    <xf numFmtId="169" fontId="8" fillId="0" borderId="0" xfId="59" applyNumberFormat="1" applyFont="1" applyFill="1" applyAlignment="1">
      <alignment horizontal="right"/>
      <protection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2" fillId="0" borderId="0" xfId="58" applyFont="1" applyBorder="1" applyAlignment="1">
      <alignment horizontal="right" vertical="center"/>
      <protection/>
    </xf>
    <xf numFmtId="0" fontId="12" fillId="0" borderId="0" xfId="58" applyFont="1" applyBorder="1" applyAlignment="1">
      <alignment horizontal="left" vertical="center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9" fillId="0" borderId="0" xfId="62" applyFont="1" applyFill="1" applyBorder="1" applyAlignment="1">
      <alignment vertical="center"/>
      <protection/>
    </xf>
    <xf numFmtId="0" fontId="17" fillId="0" borderId="0" xfId="62" applyFont="1" applyFill="1" applyBorder="1" applyAlignment="1">
      <alignment horizontal="right" vertical="center"/>
      <protection/>
    </xf>
    <xf numFmtId="169" fontId="9" fillId="0" borderId="0" xfId="59" applyNumberFormat="1" applyFont="1" applyFill="1" applyBorder="1">
      <alignment/>
      <protection/>
    </xf>
    <xf numFmtId="169" fontId="9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>
      <alignment/>
      <protection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16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37" fontId="8" fillId="0" borderId="0" xfId="0" applyNumberFormat="1" applyFont="1" applyBorder="1" applyAlignment="1">
      <alignment horizontal="right"/>
    </xf>
    <xf numFmtId="171" fontId="9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58" applyFont="1" applyBorder="1" applyAlignment="1">
      <alignment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58" applyFont="1" applyBorder="1" applyAlignment="1" quotePrefix="1">
      <alignment horizontal="left"/>
      <protection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9" fillId="0" borderId="0" xfId="5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horizontal="left" vertical="center"/>
    </xf>
    <xf numFmtId="169" fontId="9" fillId="0" borderId="0" xfId="59" applyNumberFormat="1" applyFont="1" applyFill="1" applyBorder="1">
      <alignment/>
      <protection/>
    </xf>
    <xf numFmtId="0" fontId="8" fillId="0" borderId="0" xfId="59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59" applyFont="1" applyFill="1">
      <alignment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59" applyFont="1" applyFill="1">
      <alignment/>
      <protection/>
    </xf>
    <xf numFmtId="0" fontId="9" fillId="0" borderId="0" xfId="59" applyFont="1" applyFill="1" applyBorder="1" applyAlignment="1">
      <alignment horizontal="left" wrapText="1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2" fillId="0" borderId="0" xfId="60" applyNumberFormat="1" applyFont="1" applyFill="1" applyBorder="1" applyAlignment="1" applyProtection="1">
      <alignment horizontal="center" wrapText="1"/>
      <protection/>
    </xf>
    <xf numFmtId="0" fontId="8" fillId="0" borderId="0" xfId="60" applyNumberFormat="1" applyFont="1" applyFill="1" applyBorder="1" applyAlignment="1" applyProtection="1">
      <alignment vertical="top"/>
      <protection/>
    </xf>
    <xf numFmtId="0" fontId="8" fillId="0" borderId="0" xfId="6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12" fillId="0" borderId="0" xfId="58" applyFont="1" applyBorder="1" applyAlignment="1">
      <alignment horizontal="right" vertical="center"/>
      <protection/>
    </xf>
    <xf numFmtId="169" fontId="9" fillId="0" borderId="11" xfId="0" applyNumberFormat="1" applyFont="1" applyFill="1" applyBorder="1" applyAlignment="1">
      <alignment horizontal="right"/>
    </xf>
    <xf numFmtId="0" fontId="25" fillId="0" borderId="10" xfId="58" applyFont="1" applyBorder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58" applyFont="1" applyAlignment="1">
      <alignment vertical="center"/>
      <protection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60" applyFont="1" applyFill="1" applyAlignment="1">
      <alignment horizontal="left"/>
      <protection/>
    </xf>
    <xf numFmtId="0" fontId="2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9" fontId="9" fillId="0" borderId="0" xfId="59" applyNumberFormat="1" applyFont="1" applyFill="1" applyBorder="1" applyAlignment="1">
      <alignment horizontal="right"/>
      <protection/>
    </xf>
    <xf numFmtId="0" fontId="21" fillId="0" borderId="0" xfId="58" applyFont="1" applyBorder="1" applyAlignment="1" quotePrefix="1">
      <alignment horizontal="left"/>
      <protection/>
    </xf>
    <xf numFmtId="0" fontId="21" fillId="0" borderId="0" xfId="58" applyFont="1" applyBorder="1" applyAlignment="1" quotePrefix="1">
      <alignment horizontal="right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33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32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9" fontId="8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205" fontId="14" fillId="0" borderId="0" xfId="42" applyNumberFormat="1" applyFont="1" applyFill="1" applyBorder="1" applyAlignment="1">
      <alignment/>
    </xf>
    <xf numFmtId="0" fontId="8" fillId="0" borderId="0" xfId="58" applyFont="1" applyFill="1" applyAlignment="1">
      <alignment/>
      <protection/>
    </xf>
    <xf numFmtId="169" fontId="13" fillId="0" borderId="11" xfId="61" applyNumberFormat="1" applyFont="1" applyFill="1" applyBorder="1" applyAlignment="1">
      <alignment horizontal="right"/>
      <protection/>
    </xf>
    <xf numFmtId="169" fontId="13" fillId="0" borderId="0" xfId="61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left"/>
    </xf>
    <xf numFmtId="169" fontId="13" fillId="0" borderId="12" xfId="61" applyNumberFormat="1" applyFont="1" applyFill="1" applyBorder="1" applyAlignment="1">
      <alignment horizontal="right"/>
      <protection/>
    </xf>
    <xf numFmtId="169" fontId="13" fillId="0" borderId="11" xfId="61" applyNumberFormat="1" applyFont="1" applyFill="1" applyBorder="1" applyAlignment="1">
      <alignment/>
      <protection/>
    </xf>
    <xf numFmtId="169" fontId="13" fillId="0" borderId="0" xfId="61" applyNumberFormat="1" applyFont="1" applyFill="1" applyBorder="1" applyAlignment="1">
      <alignment/>
      <protection/>
    </xf>
    <xf numFmtId="169" fontId="14" fillId="0" borderId="0" xfId="61" applyNumberFormat="1" applyFont="1" applyFill="1" applyBorder="1" applyAlignment="1">
      <alignment/>
      <protection/>
    </xf>
    <xf numFmtId="0" fontId="8" fillId="0" borderId="0" xfId="58" applyFont="1" applyFill="1" applyAlignment="1">
      <alignment horizontal="left"/>
      <protection/>
    </xf>
    <xf numFmtId="205" fontId="14" fillId="0" borderId="0" xfId="0" applyNumberFormat="1" applyFont="1" applyFill="1" applyBorder="1" applyAlignment="1">
      <alignment/>
    </xf>
    <xf numFmtId="169" fontId="13" fillId="0" borderId="13" xfId="61" applyNumberFormat="1" applyFont="1" applyFill="1" applyBorder="1" applyAlignment="1">
      <alignment/>
      <protection/>
    </xf>
    <xf numFmtId="169" fontId="13" fillId="0" borderId="12" xfId="61" applyNumberFormat="1" applyFont="1" applyFill="1" applyBorder="1" applyAlignment="1">
      <alignment/>
      <protection/>
    </xf>
    <xf numFmtId="0" fontId="16" fillId="0" borderId="0" xfId="62" applyFont="1" applyFill="1" applyBorder="1" applyAlignment="1" quotePrefix="1">
      <alignment horizontal="left"/>
      <protection/>
    </xf>
    <xf numFmtId="49" fontId="10" fillId="0" borderId="0" xfId="60" applyNumberFormat="1" applyFont="1" applyFill="1" applyBorder="1" applyAlignment="1">
      <alignment horizontal="right" wrapText="1"/>
      <protection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>
      <alignment horizontal="left"/>
      <protection/>
    </xf>
    <xf numFmtId="0" fontId="23" fillId="0" borderId="0" xfId="59" applyFont="1" applyFill="1" applyBorder="1" applyAlignment="1">
      <alignment wrapText="1"/>
      <protection/>
    </xf>
    <xf numFmtId="169" fontId="8" fillId="0" borderId="0" xfId="59" applyNumberFormat="1" applyFont="1" applyFill="1" applyBorder="1" applyAlignment="1">
      <alignment/>
      <protection/>
    </xf>
    <xf numFmtId="0" fontId="24" fillId="0" borderId="0" xfId="59" applyFont="1" applyFill="1" applyBorder="1" applyAlignment="1">
      <alignment wrapText="1"/>
      <protection/>
    </xf>
    <xf numFmtId="169" fontId="9" fillId="0" borderId="11" xfId="59" applyNumberFormat="1" applyFont="1" applyFill="1" applyBorder="1" applyAlignment="1">
      <alignment horizontal="right"/>
      <protection/>
    </xf>
    <xf numFmtId="169" fontId="9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 applyAlignment="1">
      <alignment/>
      <protection/>
    </xf>
    <xf numFmtId="169" fontId="9" fillId="0" borderId="0" xfId="59" applyNumberFormat="1" applyFont="1" applyFill="1" applyBorder="1" applyAlignment="1">
      <alignment horizontal="right"/>
      <protection/>
    </xf>
    <xf numFmtId="169" fontId="9" fillId="0" borderId="0" xfId="59" applyNumberFormat="1" applyFont="1" applyFill="1" applyBorder="1" applyAlignment="1">
      <alignment/>
      <protection/>
    </xf>
    <xf numFmtId="169" fontId="8" fillId="0" borderId="0" xfId="59" applyNumberFormat="1" applyFont="1" applyFill="1" applyBorder="1" applyAlignment="1">
      <alignment horizontal="right"/>
      <protection/>
    </xf>
    <xf numFmtId="169" fontId="9" fillId="0" borderId="0" xfId="59" applyNumberFormat="1" applyFont="1" applyFill="1" applyBorder="1" applyAlignment="1">
      <alignment horizontal="center"/>
      <protection/>
    </xf>
    <xf numFmtId="0" fontId="8" fillId="0" borderId="0" xfId="59" applyFont="1" applyFill="1" applyBorder="1" applyAlignment="1">
      <alignment/>
      <protection/>
    </xf>
    <xf numFmtId="169" fontId="9" fillId="0" borderId="10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>
      <alignment horizontal="right"/>
      <protection/>
    </xf>
    <xf numFmtId="169" fontId="9" fillId="0" borderId="14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/>
      <protection/>
    </xf>
    <xf numFmtId="0" fontId="12" fillId="0" borderId="0" xfId="58" applyFont="1" applyBorder="1" applyAlignment="1">
      <alignment horizontal="center"/>
      <protection/>
    </xf>
    <xf numFmtId="0" fontId="9" fillId="0" borderId="0" xfId="60" applyNumberFormat="1" applyFont="1" applyFill="1" applyBorder="1" applyAlignment="1" applyProtection="1">
      <alignment/>
      <protection/>
    </xf>
    <xf numFmtId="205" fontId="9" fillId="0" borderId="10" xfId="60" applyNumberFormat="1" applyFont="1" applyFill="1" applyBorder="1" applyAlignment="1" applyProtection="1">
      <alignment/>
      <protection/>
    </xf>
    <xf numFmtId="205" fontId="8" fillId="0" borderId="0" xfId="60" applyNumberFormat="1" applyFont="1" applyFill="1" applyBorder="1" applyAlignment="1" applyProtection="1">
      <alignment/>
      <protection/>
    </xf>
    <xf numFmtId="205" fontId="8" fillId="0" borderId="0" xfId="42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 horizontal="left"/>
      <protection/>
    </xf>
    <xf numFmtId="205" fontId="9" fillId="0" borderId="0" xfId="42" applyNumberFormat="1" applyFont="1" applyFill="1" applyBorder="1" applyAlignment="1" applyProtection="1">
      <alignment horizontal="right"/>
      <protection/>
    </xf>
    <xf numFmtId="205" fontId="9" fillId="0" borderId="14" xfId="42" applyNumberFormat="1" applyFont="1" applyFill="1" applyBorder="1" applyAlignment="1" applyProtection="1">
      <alignment horizontal="right"/>
      <protection/>
    </xf>
    <xf numFmtId="205" fontId="11" fillId="0" borderId="0" xfId="42" applyNumberFormat="1" applyFont="1" applyFill="1" applyBorder="1" applyAlignment="1" applyProtection="1">
      <alignment horizontal="right"/>
      <protection/>
    </xf>
    <xf numFmtId="0" fontId="12" fillId="0" borderId="0" xfId="60" applyNumberFormat="1" applyFont="1" applyFill="1" applyBorder="1" applyAlignment="1" applyProtection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169" fontId="23" fillId="0" borderId="0" xfId="44" applyNumberFormat="1" applyFont="1" applyFill="1" applyBorder="1" applyAlignment="1">
      <alignment/>
    </xf>
    <xf numFmtId="169" fontId="3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169" fontId="24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169" fontId="23" fillId="0" borderId="14" xfId="0" applyNumberFormat="1" applyFont="1" applyFill="1" applyBorder="1" applyAlignment="1">
      <alignment horizontal="right"/>
    </xf>
    <xf numFmtId="169" fontId="23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7" fillId="0" borderId="0" xfId="60" applyNumberFormat="1" applyFont="1" applyFill="1" applyBorder="1" applyAlignment="1" applyProtection="1">
      <alignment/>
      <protection/>
    </xf>
    <xf numFmtId="205" fontId="7" fillId="0" borderId="0" xfId="42" applyNumberFormat="1" applyFont="1" applyFill="1" applyBorder="1" applyAlignment="1" applyProtection="1">
      <alignment/>
      <protection/>
    </xf>
    <xf numFmtId="0" fontId="21" fillId="0" borderId="0" xfId="59" applyFont="1" applyFill="1" applyBorder="1" applyAlignment="1">
      <alignment/>
      <protection/>
    </xf>
    <xf numFmtId="169" fontId="8" fillId="0" borderId="10" xfId="0" applyNumberFormat="1" applyFont="1" applyFill="1" applyBorder="1" applyAlignment="1">
      <alignment horizontal="right"/>
    </xf>
    <xf numFmtId="169" fontId="9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169" fontId="14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63" applyFont="1" applyFill="1" applyAlignment="1">
      <alignment vertical="center"/>
      <protection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205" fontId="9" fillId="0" borderId="0" xfId="42" applyNumberFormat="1" applyFont="1" applyFill="1" applyBorder="1" applyAlignment="1" applyProtection="1">
      <alignment horizontal="right"/>
      <protection/>
    </xf>
    <xf numFmtId="0" fontId="9" fillId="0" borderId="0" xfId="6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12" fillId="0" borderId="0" xfId="58" applyFont="1" applyBorder="1" applyAlignment="1">
      <alignment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2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2" fillId="0" borderId="0" xfId="58" applyFont="1" applyFill="1" applyBorder="1" applyAlignment="1">
      <alignment/>
      <protection/>
    </xf>
    <xf numFmtId="0" fontId="12" fillId="0" borderId="0" xfId="0" applyFont="1" applyFill="1" applyBorder="1" applyAlignment="1">
      <alignment/>
    </xf>
    <xf numFmtId="0" fontId="21" fillId="0" borderId="0" xfId="58" applyFont="1" applyFill="1" applyBorder="1" applyAlignment="1">
      <alignment/>
      <protection/>
    </xf>
    <xf numFmtId="0" fontId="24" fillId="0" borderId="0" xfId="0" applyFont="1" applyFill="1" applyBorder="1" applyAlignment="1">
      <alignment horizontal="center"/>
    </xf>
    <xf numFmtId="0" fontId="12" fillId="0" borderId="0" xfId="58" applyFont="1" applyFill="1" applyBorder="1" applyAlignment="1">
      <alignment horizontal="left"/>
      <protection/>
    </xf>
    <xf numFmtId="0" fontId="28" fillId="0" borderId="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5" fontId="18" fillId="0" borderId="0" xfId="58" applyNumberFormat="1" applyFont="1" applyFill="1" applyBorder="1" applyAlignment="1">
      <alignment horizontal="center" wrapText="1"/>
      <protection/>
    </xf>
    <xf numFmtId="15" fontId="10" fillId="0" borderId="0" xfId="58" applyNumberFormat="1" applyFont="1" applyFill="1" applyBorder="1" applyAlignment="1">
      <alignment horizontal="center" wrapText="1"/>
      <protection/>
    </xf>
    <xf numFmtId="0" fontId="9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3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horizontal="center" vertical="center"/>
      <protection/>
    </xf>
    <xf numFmtId="0" fontId="23" fillId="0" borderId="0" xfId="61" applyFont="1" applyFill="1" applyAlignment="1">
      <alignment horizontal="center" vertical="center"/>
      <protection/>
    </xf>
    <xf numFmtId="208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58" applyFont="1" applyBorder="1" applyAlignment="1">
      <alignment/>
      <protection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4" fillId="0" borderId="0" xfId="60" applyNumberFormat="1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69" fontId="11" fillId="0" borderId="0" xfId="0" applyNumberFormat="1" applyFont="1" applyFill="1" applyBorder="1" applyAlignment="1">
      <alignment horizontal="right" wrapText="1"/>
    </xf>
    <xf numFmtId="169" fontId="5" fillId="0" borderId="0" xfId="0" applyNumberFormat="1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 wrapText="1"/>
    </xf>
    <xf numFmtId="0" fontId="9" fillId="0" borderId="10" xfId="58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9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60" applyNumberFormat="1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8" fillId="0" borderId="0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AL" xfId="58"/>
    <cellStyle name="Normal_Financial statements 2000 Alcomet" xfId="59"/>
    <cellStyle name="Normal_Financial statements_bg model 2002" xfId="60"/>
    <cellStyle name="Normal_P&amp;L" xfId="61"/>
    <cellStyle name="Normal_P&amp;L_Financial statements_bg model 2002" xfId="62"/>
    <cellStyle name="Normal_P&amp;L_IS (по функц.принцип)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PageLayoutView="0" workbookViewId="0" topLeftCell="A1">
      <selection activeCell="C29" sqref="C29"/>
    </sheetView>
  </sheetViews>
  <sheetFormatPr defaultColWidth="0" defaultRowHeight="12.75" customHeight="1" zeroHeight="1"/>
  <cols>
    <col min="1" max="2" width="9.28125" style="74" customWidth="1"/>
    <col min="3" max="3" width="18.421875" style="74" customWidth="1"/>
    <col min="4" max="9" width="9.28125" style="74" customWidth="1"/>
    <col min="10" max="16384" width="9.28125" style="74" hidden="1" customWidth="1"/>
  </cols>
  <sheetData>
    <row r="1" spans="1:8" ht="18.75">
      <c r="A1" s="72" t="s">
        <v>0</v>
      </c>
      <c r="B1" s="73"/>
      <c r="C1" s="73"/>
      <c r="D1" s="98" t="s">
        <v>46</v>
      </c>
      <c r="E1" s="73"/>
      <c r="F1" s="73"/>
      <c r="G1" s="73"/>
      <c r="H1" s="73"/>
    </row>
    <row r="2" ht="12.75"/>
    <row r="3" ht="12.75"/>
    <row r="4" ht="12.75"/>
    <row r="5" spans="1:9" ht="18.75">
      <c r="A5" s="75" t="s">
        <v>24</v>
      </c>
      <c r="D5" s="78"/>
      <c r="F5" s="76"/>
      <c r="G5" s="76"/>
      <c r="H5" s="76"/>
      <c r="I5" s="76"/>
    </row>
    <row r="6" spans="1:9" ht="17.25" customHeight="1">
      <c r="A6" s="75"/>
      <c r="C6" s="96" t="s">
        <v>69</v>
      </c>
      <c r="D6" s="96" t="s">
        <v>31</v>
      </c>
      <c r="F6" s="76"/>
      <c r="G6" s="76"/>
      <c r="H6" s="76"/>
      <c r="I6" s="76"/>
    </row>
    <row r="7" spans="1:9" ht="17.25" customHeight="1">
      <c r="A7" s="75"/>
      <c r="C7" s="96" t="s">
        <v>78</v>
      </c>
      <c r="D7" s="96" t="s">
        <v>26</v>
      </c>
      <c r="F7" s="76"/>
      <c r="G7" s="76"/>
      <c r="H7" s="76"/>
      <c r="I7" s="76"/>
    </row>
    <row r="8" spans="1:9" ht="18.75">
      <c r="A8" s="75"/>
      <c r="C8" s="96" t="s">
        <v>70</v>
      </c>
      <c r="D8" s="96" t="s">
        <v>28</v>
      </c>
      <c r="F8" s="76"/>
      <c r="G8" s="76"/>
      <c r="H8" s="76"/>
      <c r="I8" s="76"/>
    </row>
    <row r="9" spans="1:9" ht="18.75">
      <c r="A9" s="75"/>
      <c r="C9" s="96"/>
      <c r="D9" s="96" t="s">
        <v>87</v>
      </c>
      <c r="F9" s="76"/>
      <c r="G9" s="76"/>
      <c r="H9" s="76"/>
      <c r="I9" s="76"/>
    </row>
    <row r="10" spans="1:9" ht="15.75">
      <c r="A10" s="77"/>
      <c r="C10" s="96"/>
      <c r="D10" s="96" t="s">
        <v>25</v>
      </c>
      <c r="F10" s="77"/>
      <c r="G10" s="76"/>
      <c r="H10" s="76"/>
      <c r="I10" s="76"/>
    </row>
    <row r="11" spans="1:9" ht="18.75">
      <c r="A11" s="75"/>
      <c r="C11" s="96"/>
      <c r="D11" s="96" t="s">
        <v>79</v>
      </c>
      <c r="F11" s="76"/>
      <c r="G11" s="76"/>
      <c r="H11" s="76"/>
      <c r="I11" s="76"/>
    </row>
    <row r="12" spans="1:9" ht="18.75">
      <c r="A12" s="75"/>
      <c r="C12" s="96"/>
      <c r="D12" s="96" t="s">
        <v>43</v>
      </c>
      <c r="F12" s="76"/>
      <c r="G12" s="76"/>
      <c r="H12" s="76"/>
      <c r="I12" s="76"/>
    </row>
    <row r="13" spans="1:9" ht="18.75">
      <c r="A13" s="75"/>
      <c r="C13" s="96"/>
      <c r="D13" s="96" t="s">
        <v>27</v>
      </c>
      <c r="F13" s="76"/>
      <c r="G13" s="76"/>
      <c r="H13" s="76"/>
      <c r="I13" s="76"/>
    </row>
    <row r="14" spans="1:9" ht="18.75">
      <c r="A14" s="75"/>
      <c r="C14" s="96"/>
      <c r="D14" s="96" t="s">
        <v>90</v>
      </c>
      <c r="E14" s="76"/>
      <c r="F14" s="76"/>
      <c r="G14" s="76"/>
      <c r="H14" s="76"/>
      <c r="I14" s="76"/>
    </row>
    <row r="15" spans="1:9" ht="18.75">
      <c r="A15" s="75"/>
      <c r="C15" s="96"/>
      <c r="D15" s="96"/>
      <c r="E15" s="76"/>
      <c r="F15" s="76"/>
      <c r="G15" s="76"/>
      <c r="H15" s="76"/>
      <c r="I15" s="76"/>
    </row>
    <row r="16" spans="1:9" ht="18.75">
      <c r="A16" s="75"/>
      <c r="D16" s="96"/>
      <c r="E16" s="76"/>
      <c r="F16" s="76"/>
      <c r="G16" s="76"/>
      <c r="H16" s="76"/>
      <c r="I16" s="76"/>
    </row>
    <row r="17" spans="1:7" ht="18.75">
      <c r="A17" s="75" t="s">
        <v>77</v>
      </c>
      <c r="D17" s="96" t="s">
        <v>28</v>
      </c>
      <c r="E17" s="75"/>
      <c r="F17" s="75"/>
      <c r="G17" s="75"/>
    </row>
    <row r="18" spans="1:9" ht="18.75">
      <c r="A18" s="165" t="s">
        <v>125</v>
      </c>
      <c r="B18" s="78"/>
      <c r="C18" s="78"/>
      <c r="D18" s="96" t="s">
        <v>87</v>
      </c>
      <c r="E18" s="96"/>
      <c r="F18" s="96"/>
      <c r="G18" s="76"/>
      <c r="H18" s="76"/>
      <c r="I18" s="76"/>
    </row>
    <row r="19" spans="1:9" ht="18.75">
      <c r="A19" s="165" t="s">
        <v>125</v>
      </c>
      <c r="D19" s="96" t="s">
        <v>25</v>
      </c>
      <c r="E19" s="76"/>
      <c r="F19" s="76"/>
      <c r="G19" s="76"/>
      <c r="H19" s="76"/>
      <c r="I19" s="76"/>
    </row>
    <row r="20" spans="1:9" ht="18.75">
      <c r="A20" s="75"/>
      <c r="D20" s="96"/>
      <c r="E20" s="76"/>
      <c r="F20" s="76"/>
      <c r="G20" s="76"/>
      <c r="H20" s="76"/>
      <c r="I20" s="76"/>
    </row>
    <row r="21" spans="1:9" ht="18.75">
      <c r="A21" s="75" t="s">
        <v>124</v>
      </c>
      <c r="B21" s="75"/>
      <c r="C21" s="75"/>
      <c r="D21" s="96" t="s">
        <v>126</v>
      </c>
      <c r="E21" s="76"/>
      <c r="F21" s="76"/>
      <c r="G21" s="76"/>
      <c r="H21" s="76"/>
      <c r="I21" s="76"/>
    </row>
    <row r="22" spans="1:9" ht="18.75">
      <c r="A22" s="75"/>
      <c r="D22" s="165"/>
      <c r="E22" s="75"/>
      <c r="F22" s="75"/>
      <c r="G22" s="75"/>
      <c r="H22" s="75"/>
      <c r="I22" s="75"/>
    </row>
    <row r="23" spans="1:7" ht="18.75">
      <c r="A23" s="75"/>
      <c r="D23" s="53"/>
      <c r="E23" s="75"/>
      <c r="F23" s="75"/>
      <c r="G23" s="75"/>
    </row>
    <row r="24" spans="1:7" ht="18.75">
      <c r="A24" s="75" t="s">
        <v>1</v>
      </c>
      <c r="D24" s="76" t="s">
        <v>9</v>
      </c>
      <c r="E24" s="76"/>
      <c r="F24" s="76"/>
      <c r="G24" s="75"/>
    </row>
    <row r="25" spans="1:7" ht="18.75">
      <c r="A25" s="75"/>
      <c r="D25" s="76" t="s">
        <v>29</v>
      </c>
      <c r="E25" s="76"/>
      <c r="F25" s="76"/>
      <c r="G25" s="75"/>
    </row>
    <row r="26" spans="1:7" ht="18.75">
      <c r="A26" s="75"/>
      <c r="D26" s="76" t="s">
        <v>117</v>
      </c>
      <c r="E26" s="76"/>
      <c r="F26" s="76"/>
      <c r="G26" s="75"/>
    </row>
    <row r="27" spans="1:7" ht="18.75">
      <c r="A27" s="75"/>
      <c r="D27" s="53"/>
      <c r="E27" s="75"/>
      <c r="F27" s="75"/>
      <c r="G27" s="75"/>
    </row>
    <row r="28" spans="1:7" ht="18.75">
      <c r="A28" s="75"/>
      <c r="D28" s="53"/>
      <c r="E28" s="75"/>
      <c r="F28" s="75"/>
      <c r="G28" s="75"/>
    </row>
    <row r="29" spans="1:7" ht="18.75">
      <c r="A29" s="75" t="s">
        <v>30</v>
      </c>
      <c r="D29" s="76" t="s">
        <v>31</v>
      </c>
      <c r="E29" s="76"/>
      <c r="F29" s="75"/>
      <c r="G29" s="75"/>
    </row>
    <row r="30" spans="1:6" ht="18.75">
      <c r="A30" s="75"/>
      <c r="D30" s="76" t="s">
        <v>10</v>
      </c>
      <c r="E30" s="76"/>
      <c r="F30" s="75"/>
    </row>
    <row r="31" spans="1:4" ht="18.75">
      <c r="A31" s="75"/>
      <c r="D31" s="76" t="s">
        <v>82</v>
      </c>
    </row>
    <row r="32" spans="1:6" ht="18.75">
      <c r="A32" s="75"/>
      <c r="C32" s="76"/>
      <c r="D32" s="76" t="s">
        <v>88</v>
      </c>
      <c r="E32" s="76"/>
      <c r="F32" s="75"/>
    </row>
    <row r="33" spans="1:6" ht="18.75">
      <c r="A33" s="75"/>
      <c r="C33" s="76"/>
      <c r="D33" s="76" t="s">
        <v>89</v>
      </c>
      <c r="E33" s="76"/>
      <c r="F33" s="75"/>
    </row>
    <row r="34" spans="1:6" ht="18.75">
      <c r="A34" s="75"/>
      <c r="C34" s="76"/>
      <c r="D34" s="76"/>
      <c r="E34" s="76"/>
      <c r="F34" s="75"/>
    </row>
    <row r="35" spans="1:6" ht="18.75">
      <c r="A35" s="75"/>
      <c r="D35" s="53"/>
      <c r="F35" s="75"/>
    </row>
    <row r="36" spans="1:9" ht="18.75">
      <c r="A36" s="75" t="s">
        <v>2</v>
      </c>
      <c r="D36" s="76" t="s">
        <v>83</v>
      </c>
      <c r="E36" s="76"/>
      <c r="F36" s="75"/>
      <c r="G36" s="75"/>
      <c r="H36" s="75"/>
      <c r="I36" s="75"/>
    </row>
    <row r="37" spans="1:9" ht="18.75">
      <c r="A37" s="75"/>
      <c r="D37" s="76" t="s">
        <v>32</v>
      </c>
      <c r="E37" s="76"/>
      <c r="F37" s="75"/>
      <c r="G37" s="75"/>
      <c r="H37" s="75"/>
      <c r="I37" s="75"/>
    </row>
    <row r="38" spans="1:6" ht="18.75">
      <c r="A38" s="75"/>
      <c r="D38" s="76" t="s">
        <v>91</v>
      </c>
      <c r="E38" s="76"/>
      <c r="F38" s="75"/>
    </row>
    <row r="39" spans="1:6" ht="18.75">
      <c r="A39" s="75"/>
      <c r="E39" s="76"/>
      <c r="F39" s="75"/>
    </row>
    <row r="40" spans="1:6" ht="18.75">
      <c r="A40" s="75"/>
      <c r="D40" s="76"/>
      <c r="E40" s="76"/>
      <c r="F40" s="75"/>
    </row>
    <row r="41" spans="1:6" ht="18.75">
      <c r="A41" s="75"/>
      <c r="D41" s="76"/>
      <c r="E41" s="76"/>
      <c r="F41" s="75"/>
    </row>
    <row r="42" spans="1:6" ht="18.75">
      <c r="A42" s="75"/>
      <c r="D42" s="53"/>
      <c r="F42" s="75"/>
    </row>
    <row r="43" spans="1:6" ht="18.75">
      <c r="A43" s="75"/>
      <c r="D43" s="53"/>
      <c r="F43" s="75"/>
    </row>
    <row r="44" spans="1:9" ht="18.75">
      <c r="A44" s="75" t="s">
        <v>33</v>
      </c>
      <c r="D44" s="76" t="s">
        <v>47</v>
      </c>
      <c r="G44" s="78"/>
      <c r="H44" s="78"/>
      <c r="I44" s="78"/>
    </row>
    <row r="45" spans="1:6" ht="18.75">
      <c r="A45" s="75"/>
      <c r="D45" s="76" t="s">
        <v>86</v>
      </c>
      <c r="F45" s="75"/>
    </row>
    <row r="46" spans="1:6" ht="18.75">
      <c r="A46" s="75"/>
      <c r="F46" s="75"/>
    </row>
    <row r="47" spans="1:6" ht="18.75">
      <c r="A47" s="75"/>
      <c r="F47" s="75"/>
    </row>
    <row r="48" spans="1:6" ht="18.75">
      <c r="A48" s="75"/>
      <c r="F48" s="75"/>
    </row>
    <row r="49" spans="1:6" ht="18.75">
      <c r="A49" s="75"/>
      <c r="F49" s="75"/>
    </row>
    <row r="50" spans="1:6" ht="18.75">
      <c r="A50" s="75"/>
      <c r="F50" s="75"/>
    </row>
    <row r="51" spans="1:6" ht="18.75">
      <c r="A51" s="75"/>
      <c r="F51" s="75"/>
    </row>
    <row r="52" spans="1:6" ht="18.75">
      <c r="A52" s="75"/>
      <c r="F52" s="75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view="pageBreakPreview" zoomScaleNormal="85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2.140625" style="40" customWidth="1"/>
    <col min="2" max="2" width="13.140625" style="38" bestFit="1" customWidth="1"/>
    <col min="3" max="3" width="5.421875" style="87" customWidth="1"/>
    <col min="4" max="4" width="13.28125" style="93" customWidth="1"/>
    <col min="5" max="5" width="4.7109375" style="35" customWidth="1"/>
    <col min="6" max="6" width="12.57421875" style="37" customWidth="1"/>
    <col min="7" max="7" width="2.00390625" style="40" bestFit="1" customWidth="1"/>
    <col min="8" max="8" width="5.00390625" style="40" customWidth="1"/>
    <col min="9" max="16" width="9.140625" style="49" customWidth="1"/>
    <col min="17" max="16384" width="9.140625" style="40" customWidth="1"/>
  </cols>
  <sheetData>
    <row r="1" spans="1:6" ht="15">
      <c r="A1" s="235" t="str">
        <f>'Cover '!D1</f>
        <v>НЕОХИМ АД</v>
      </c>
      <c r="B1" s="236"/>
      <c r="C1" s="236"/>
      <c r="D1" s="236"/>
      <c r="E1" s="236"/>
      <c r="F1" s="236"/>
    </row>
    <row r="2" spans="1:16" s="39" customFormat="1" ht="15">
      <c r="A2" s="237" t="s">
        <v>110</v>
      </c>
      <c r="B2" s="238"/>
      <c r="C2" s="238"/>
      <c r="D2" s="238"/>
      <c r="E2" s="238"/>
      <c r="F2" s="238"/>
      <c r="I2" s="164"/>
      <c r="J2" s="164"/>
      <c r="K2" s="164"/>
      <c r="L2" s="164"/>
      <c r="M2" s="164"/>
      <c r="N2" s="164"/>
      <c r="O2" s="164"/>
      <c r="P2" s="164"/>
    </row>
    <row r="3" spans="1:5" ht="15">
      <c r="A3" s="19" t="s">
        <v>133</v>
      </c>
      <c r="B3" s="102"/>
      <c r="C3" s="183"/>
      <c r="D3" s="183"/>
      <c r="E3" s="103"/>
    </row>
    <row r="4" spans="1:5" ht="15">
      <c r="A4" s="182"/>
      <c r="B4" s="102"/>
      <c r="C4" s="183"/>
      <c r="D4" s="183"/>
      <c r="E4" s="103"/>
    </row>
    <row r="5" spans="1:5" ht="15">
      <c r="A5" s="182"/>
      <c r="B5" s="102"/>
      <c r="C5" s="183"/>
      <c r="D5" s="183"/>
      <c r="E5" s="103"/>
    </row>
    <row r="6" spans="1:5" ht="15">
      <c r="A6" s="182"/>
      <c r="B6" s="102"/>
      <c r="C6" s="183"/>
      <c r="D6" s="183"/>
      <c r="E6" s="103"/>
    </row>
    <row r="7" spans="1:6" ht="15" customHeight="1">
      <c r="A7" s="103"/>
      <c r="B7" s="239" t="s">
        <v>4</v>
      </c>
      <c r="C7" s="95"/>
      <c r="D7" s="240" t="s">
        <v>134</v>
      </c>
      <c r="E7" s="88"/>
      <c r="F7" s="240" t="s">
        <v>135</v>
      </c>
    </row>
    <row r="8" spans="1:6" ht="15">
      <c r="A8" s="103"/>
      <c r="B8" s="239"/>
      <c r="C8" s="95"/>
      <c r="D8" s="241"/>
      <c r="E8" s="93"/>
      <c r="F8" s="241"/>
    </row>
    <row r="9" spans="1:6" ht="15">
      <c r="A9" s="105"/>
      <c r="C9" s="93"/>
      <c r="E9" s="48"/>
      <c r="F9" s="93"/>
    </row>
    <row r="10" spans="1:6" ht="15">
      <c r="A10" s="105"/>
      <c r="C10" s="93"/>
      <c r="E10" s="48"/>
      <c r="F10" s="93"/>
    </row>
    <row r="11" spans="1:8" ht="15">
      <c r="A11" s="103" t="s">
        <v>72</v>
      </c>
      <c r="B11" s="38">
        <v>3</v>
      </c>
      <c r="C11" s="93"/>
      <c r="D11" s="37">
        <v>158026</v>
      </c>
      <c r="E11" s="38"/>
      <c r="F11" s="37">
        <v>84448</v>
      </c>
      <c r="H11" s="49"/>
    </row>
    <row r="12" spans="1:6" ht="15">
      <c r="A12" s="103" t="s">
        <v>108</v>
      </c>
      <c r="B12" s="38">
        <v>4</v>
      </c>
      <c r="C12" s="93"/>
      <c r="D12" s="37">
        <v>5118</v>
      </c>
      <c r="E12" s="38"/>
      <c r="F12" s="37">
        <v>1833</v>
      </c>
    </row>
    <row r="13" spans="1:6" ht="30">
      <c r="A13" s="102" t="s">
        <v>92</v>
      </c>
      <c r="C13" s="93"/>
      <c r="D13" s="37">
        <v>4286</v>
      </c>
      <c r="E13" s="38"/>
      <c r="F13" s="37">
        <v>-440</v>
      </c>
    </row>
    <row r="14" spans="1:7" ht="15">
      <c r="A14" s="103" t="s">
        <v>93</v>
      </c>
      <c r="B14" s="38">
        <v>5</v>
      </c>
      <c r="C14" s="93"/>
      <c r="D14" s="37">
        <v>-124794</v>
      </c>
      <c r="E14" s="38"/>
      <c r="F14" s="37">
        <v>-65929</v>
      </c>
      <c r="G14" s="43"/>
    </row>
    <row r="15" spans="1:7" ht="15">
      <c r="A15" s="103" t="s">
        <v>3</v>
      </c>
      <c r="B15" s="38">
        <v>6</v>
      </c>
      <c r="C15" s="93"/>
      <c r="D15" s="37">
        <v>-6942</v>
      </c>
      <c r="E15" s="38"/>
      <c r="F15" s="37">
        <v>-7814</v>
      </c>
      <c r="G15" s="43"/>
    </row>
    <row r="16" spans="1:7" ht="15">
      <c r="A16" s="103" t="s">
        <v>8</v>
      </c>
      <c r="B16" s="38">
        <v>7</v>
      </c>
      <c r="C16" s="93"/>
      <c r="D16" s="37">
        <v>-10991</v>
      </c>
      <c r="E16" s="38"/>
      <c r="F16" s="37">
        <v>-8407</v>
      </c>
      <c r="G16" s="41"/>
    </row>
    <row r="17" spans="1:7" ht="15">
      <c r="A17" s="103" t="s">
        <v>94</v>
      </c>
      <c r="B17" s="38">
        <v>10</v>
      </c>
      <c r="C17" s="93"/>
      <c r="D17" s="37">
        <v>-4757</v>
      </c>
      <c r="E17" s="38"/>
      <c r="F17" s="37">
        <v>-4488</v>
      </c>
      <c r="G17" s="43"/>
    </row>
    <row r="18" spans="1:7" ht="15.75" customHeight="1">
      <c r="A18" s="103" t="s">
        <v>73</v>
      </c>
      <c r="B18" s="38">
        <v>8</v>
      </c>
      <c r="C18" s="93"/>
      <c r="D18" s="37">
        <v>-334</v>
      </c>
      <c r="E18" s="38"/>
      <c r="F18" s="37">
        <v>-753</v>
      </c>
      <c r="G18" s="41"/>
    </row>
    <row r="19" spans="1:7" ht="15" customHeight="1">
      <c r="A19" s="104" t="s">
        <v>138</v>
      </c>
      <c r="C19" s="93"/>
      <c r="D19" s="71">
        <f>SUM(D11:D18)</f>
        <v>19612</v>
      </c>
      <c r="E19" s="38"/>
      <c r="F19" s="71">
        <f>SUM(F11:F18)</f>
        <v>-1550</v>
      </c>
      <c r="G19" s="43"/>
    </row>
    <row r="20" spans="1:7" ht="15" customHeight="1">
      <c r="A20" s="103"/>
      <c r="C20" s="93"/>
      <c r="D20" s="37"/>
      <c r="E20" s="38"/>
      <c r="G20" s="43"/>
    </row>
    <row r="21" spans="1:7" ht="15" customHeight="1">
      <c r="A21" s="103"/>
      <c r="C21" s="93"/>
      <c r="D21" s="37"/>
      <c r="E21" s="38"/>
      <c r="G21" s="43"/>
    </row>
    <row r="22" spans="1:7" ht="15" customHeight="1">
      <c r="A22" s="103" t="s">
        <v>97</v>
      </c>
      <c r="C22" s="93"/>
      <c r="D22" s="37">
        <v>1</v>
      </c>
      <c r="E22" s="38"/>
      <c r="F22" s="37">
        <v>1</v>
      </c>
      <c r="G22" s="43"/>
    </row>
    <row r="23" spans="1:7" ht="15">
      <c r="A23" s="49" t="s">
        <v>98</v>
      </c>
      <c r="C23" s="93"/>
      <c r="D23" s="177">
        <v>-541</v>
      </c>
      <c r="E23" s="48"/>
      <c r="F23" s="177">
        <v>-1006</v>
      </c>
      <c r="G23" s="43"/>
    </row>
    <row r="24" spans="1:7" ht="15">
      <c r="A24" s="184" t="s">
        <v>103</v>
      </c>
      <c r="B24" s="38">
        <v>9</v>
      </c>
      <c r="C24" s="93"/>
      <c r="D24" s="71">
        <f>SUM(D22:D23)</f>
        <v>-540</v>
      </c>
      <c r="E24" s="48"/>
      <c r="F24" s="71">
        <f>SUM(F22:F23)</f>
        <v>-1005</v>
      </c>
      <c r="G24" s="43"/>
    </row>
    <row r="25" spans="1:7" ht="15">
      <c r="A25" s="49"/>
      <c r="C25" s="93"/>
      <c r="D25" s="37"/>
      <c r="E25" s="48"/>
      <c r="G25" s="43"/>
    </row>
    <row r="26" spans="1:7" ht="15">
      <c r="A26" s="104" t="s">
        <v>139</v>
      </c>
      <c r="C26" s="93"/>
      <c r="D26" s="178">
        <f>D24+D19</f>
        <v>19072</v>
      </c>
      <c r="E26" s="48"/>
      <c r="F26" s="178">
        <f>F24+F19</f>
        <v>-2555</v>
      </c>
      <c r="G26" s="42"/>
    </row>
    <row r="27" spans="1:6" ht="15">
      <c r="A27" s="168"/>
      <c r="B27" s="203"/>
      <c r="C27" s="169"/>
      <c r="D27" s="166"/>
      <c r="E27" s="170"/>
      <c r="F27" s="166"/>
    </row>
    <row r="28" spans="1:6" ht="15.75" thickBot="1">
      <c r="A28" s="185" t="s">
        <v>129</v>
      </c>
      <c r="B28" s="203"/>
      <c r="C28" s="169"/>
      <c r="D28" s="171">
        <f>D26</f>
        <v>19072</v>
      </c>
      <c r="E28" s="167"/>
      <c r="F28" s="171">
        <f>F26</f>
        <v>-2555</v>
      </c>
    </row>
    <row r="29" spans="1:6" ht="15.75" thickTop="1">
      <c r="A29" s="103"/>
      <c r="C29" s="48"/>
      <c r="D29" s="67"/>
      <c r="E29" s="67"/>
      <c r="F29" s="67"/>
    </row>
    <row r="30" spans="1:7" ht="15">
      <c r="A30" s="222"/>
      <c r="B30" s="223"/>
      <c r="C30" s="224"/>
      <c r="D30" s="225"/>
      <c r="E30" s="172"/>
      <c r="F30" s="225"/>
      <c r="G30" s="172"/>
    </row>
    <row r="31" spans="1:6" ht="15">
      <c r="A31" s="173"/>
      <c r="C31" s="48"/>
      <c r="D31" s="67"/>
      <c r="E31" s="67"/>
      <c r="F31" s="67"/>
    </row>
    <row r="32" spans="1:6" ht="15">
      <c r="A32" s="173"/>
      <c r="C32" s="48"/>
      <c r="D32" s="67"/>
      <c r="E32" s="67"/>
      <c r="F32" s="67"/>
    </row>
    <row r="33" spans="1:6" ht="15">
      <c r="A33" s="227"/>
      <c r="C33" s="48"/>
      <c r="D33" s="67"/>
      <c r="E33" s="67"/>
      <c r="F33" s="67"/>
    </row>
    <row r="34" spans="1:3" ht="15">
      <c r="A34" s="202"/>
      <c r="C34" s="93"/>
    </row>
    <row r="35" spans="1:4" ht="15">
      <c r="A35" s="228"/>
      <c r="B35" s="229"/>
      <c r="C35" s="229"/>
      <c r="D35" s="229"/>
    </row>
    <row r="36" spans="1:4" ht="15">
      <c r="A36" s="230"/>
      <c r="B36" s="229"/>
      <c r="C36" s="229"/>
      <c r="D36" s="229"/>
    </row>
    <row r="37" spans="1:4" ht="15">
      <c r="A37" s="113"/>
      <c r="B37" s="87"/>
      <c r="D37" s="87"/>
    </row>
    <row r="38" spans="1:4" ht="15">
      <c r="A38" s="113"/>
      <c r="B38" s="87"/>
      <c r="D38" s="87"/>
    </row>
    <row r="39" spans="1:7" ht="15">
      <c r="A39" s="110" t="s">
        <v>80</v>
      </c>
      <c r="B39" s="204" t="s">
        <v>127</v>
      </c>
      <c r="C39" s="137"/>
      <c r="F39" s="86"/>
      <c r="G39" s="51"/>
    </row>
    <row r="40" spans="1:5" ht="15">
      <c r="A40" s="153" t="s">
        <v>48</v>
      </c>
      <c r="B40" s="226"/>
      <c r="C40" s="86"/>
      <c r="D40" s="94"/>
      <c r="E40" s="136" t="s">
        <v>128</v>
      </c>
    </row>
    <row r="41" spans="1:7" ht="15">
      <c r="A41" s="110"/>
      <c r="B41" s="226"/>
      <c r="C41" s="86"/>
      <c r="D41" s="94"/>
      <c r="E41" s="112"/>
      <c r="F41" s="86"/>
      <c r="G41" s="51"/>
    </row>
    <row r="42" spans="1:6" ht="24" customHeight="1">
      <c r="A42" s="22"/>
      <c r="B42" s="116"/>
      <c r="C42" s="22"/>
      <c r="D42" s="200"/>
      <c r="F42" s="110"/>
    </row>
    <row r="43" spans="1:6" ht="15">
      <c r="A43" s="22"/>
      <c r="B43" s="116"/>
      <c r="C43" s="22"/>
      <c r="D43" s="94"/>
      <c r="E43" s="22"/>
      <c r="F43" s="111"/>
    </row>
    <row r="44" spans="1:7" ht="15">
      <c r="A44" s="109"/>
      <c r="G44" s="51"/>
    </row>
    <row r="47" ht="15">
      <c r="A47" s="109"/>
    </row>
    <row r="48" ht="15">
      <c r="A48" s="113"/>
    </row>
    <row r="49" ht="15">
      <c r="A49" s="109"/>
    </row>
    <row r="50" ht="15">
      <c r="A50" s="109"/>
    </row>
    <row r="51" ht="15">
      <c r="A51" s="109"/>
    </row>
    <row r="52" ht="15">
      <c r="A52" s="109"/>
    </row>
    <row r="53" ht="15">
      <c r="A53" s="114"/>
    </row>
    <row r="54" spans="1:6" ht="15">
      <c r="A54" s="115"/>
      <c r="B54" s="226"/>
      <c r="C54" s="94"/>
      <c r="D54" s="116"/>
      <c r="E54" s="116"/>
      <c r="F54" s="116"/>
    </row>
    <row r="55" spans="1:6" ht="15">
      <c r="A55" s="116"/>
      <c r="B55" s="226"/>
      <c r="C55" s="94"/>
      <c r="D55" s="116"/>
      <c r="E55" s="116"/>
      <c r="F55" s="116"/>
    </row>
    <row r="56" spans="1:6" ht="15">
      <c r="A56" s="109"/>
      <c r="B56" s="226"/>
      <c r="C56" s="94"/>
      <c r="D56" s="116"/>
      <c r="E56" s="116"/>
      <c r="F56" s="116"/>
    </row>
    <row r="57" spans="1:6" ht="15">
      <c r="A57" s="114"/>
      <c r="B57" s="107"/>
      <c r="C57" s="108"/>
      <c r="D57" s="108"/>
      <c r="E57" s="108"/>
      <c r="F57" s="108"/>
    </row>
    <row r="58" ht="15" customHeight="1">
      <c r="A58" s="109"/>
    </row>
    <row r="59" ht="15">
      <c r="A59" s="109"/>
    </row>
    <row r="60" ht="15">
      <c r="A60" s="109"/>
    </row>
    <row r="61" ht="15">
      <c r="A61" s="109"/>
    </row>
    <row r="62" ht="15">
      <c r="A62" s="109"/>
    </row>
    <row r="63" ht="15">
      <c r="A63" s="109"/>
    </row>
    <row r="64" ht="15">
      <c r="A64" s="109"/>
    </row>
    <row r="65" ht="15">
      <c r="A65" s="109"/>
    </row>
    <row r="66" ht="15">
      <c r="A66" s="109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36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view="pageBreakPreview" zoomScale="85" zoomScaleSheetLayoutView="85" zoomScalePageLayoutView="0" workbookViewId="0" topLeftCell="A1">
      <selection activeCell="D19" sqref="D19"/>
    </sheetView>
  </sheetViews>
  <sheetFormatPr defaultColWidth="9.140625" defaultRowHeight="12.75"/>
  <cols>
    <col min="1" max="1" width="51.00390625" style="18" customWidth="1"/>
    <col min="2" max="2" width="10.421875" style="205" bestFit="1" customWidth="1"/>
    <col min="3" max="3" width="2.7109375" style="23" customWidth="1"/>
    <col min="4" max="4" width="13.57421875" style="51" customWidth="1"/>
    <col min="5" max="5" width="2.7109375" style="51" customWidth="1"/>
    <col min="6" max="6" width="17.00390625" style="51" customWidth="1"/>
    <col min="7" max="7" width="2.00390625" style="18" bestFit="1" customWidth="1"/>
    <col min="8" max="16384" width="9.140625" style="18" customWidth="1"/>
  </cols>
  <sheetData>
    <row r="1" spans="1:6" ht="15">
      <c r="A1" s="17" t="str">
        <f>'Cover '!D1</f>
        <v>НЕОХИМ АД</v>
      </c>
      <c r="B1" s="206"/>
      <c r="C1" s="17"/>
      <c r="D1" s="79"/>
      <c r="E1" s="79"/>
      <c r="F1" s="79"/>
    </row>
    <row r="2" spans="1:6" s="20" customFormat="1" ht="15">
      <c r="A2" s="19" t="s">
        <v>111</v>
      </c>
      <c r="B2" s="207"/>
      <c r="C2" s="19"/>
      <c r="D2" s="80"/>
      <c r="E2" s="80"/>
      <c r="F2" s="80"/>
    </row>
    <row r="3" spans="1:6" ht="15" customHeight="1">
      <c r="A3" s="19" t="s">
        <v>133</v>
      </c>
      <c r="B3" s="208"/>
      <c r="C3" s="20"/>
      <c r="D3" s="55"/>
      <c r="E3" s="55"/>
      <c r="F3" s="55"/>
    </row>
    <row r="4" spans="1:6" s="21" customFormat="1" ht="15" customHeight="1">
      <c r="A4" s="22"/>
      <c r="B4" s="242" t="s">
        <v>4</v>
      </c>
      <c r="C4" s="100"/>
      <c r="D4" s="240" t="s">
        <v>134</v>
      </c>
      <c r="E4" s="117"/>
      <c r="F4" s="240" t="s">
        <v>115</v>
      </c>
    </row>
    <row r="5" spans="1:6" ht="23.25" customHeight="1">
      <c r="A5" s="118" t="s">
        <v>71</v>
      </c>
      <c r="B5" s="242"/>
      <c r="C5" s="87"/>
      <c r="D5" s="241"/>
      <c r="E5" s="119"/>
      <c r="F5" s="241"/>
    </row>
    <row r="6" spans="1:6" ht="17.25" customHeight="1">
      <c r="A6" s="22"/>
      <c r="B6" s="93"/>
      <c r="C6" s="87"/>
      <c r="D6" s="106"/>
      <c r="E6" s="119"/>
      <c r="F6" s="106"/>
    </row>
    <row r="7" spans="1:6" s="51" customFormat="1" ht="15">
      <c r="A7" s="179" t="s">
        <v>11</v>
      </c>
      <c r="B7" s="209"/>
      <c r="C7" s="50"/>
      <c r="D7" s="116"/>
      <c r="E7" s="116"/>
      <c r="F7" s="116"/>
    </row>
    <row r="8" spans="1:6" s="51" customFormat="1" ht="15">
      <c r="A8" s="120" t="s">
        <v>44</v>
      </c>
      <c r="B8" s="205">
        <v>10</v>
      </c>
      <c r="C8" s="50"/>
      <c r="D8" s="121">
        <v>92359</v>
      </c>
      <c r="E8" s="116"/>
      <c r="F8" s="121">
        <v>93910</v>
      </c>
    </row>
    <row r="9" spans="1:6" s="51" customFormat="1" ht="15">
      <c r="A9" s="122" t="s">
        <v>36</v>
      </c>
      <c r="B9" s="205">
        <v>10</v>
      </c>
      <c r="C9" s="50"/>
      <c r="D9" s="121">
        <v>220</v>
      </c>
      <c r="E9" s="121"/>
      <c r="F9" s="121">
        <v>254</v>
      </c>
    </row>
    <row r="10" spans="1:6" s="51" customFormat="1" ht="15">
      <c r="A10" s="122" t="s">
        <v>21</v>
      </c>
      <c r="B10" s="205">
        <v>12</v>
      </c>
      <c r="C10" s="50"/>
      <c r="D10" s="121">
        <v>4382</v>
      </c>
      <c r="E10" s="121"/>
      <c r="F10" s="121">
        <v>4382</v>
      </c>
    </row>
    <row r="11" spans="1:6" s="51" customFormat="1" ht="15">
      <c r="A11" s="122" t="s">
        <v>99</v>
      </c>
      <c r="B11" s="205">
        <v>11</v>
      </c>
      <c r="C11" s="50"/>
      <c r="D11" s="121">
        <v>4154</v>
      </c>
      <c r="E11" s="121"/>
      <c r="F11" s="121">
        <v>4154</v>
      </c>
    </row>
    <row r="12" spans="1:7" s="51" customFormat="1" ht="15">
      <c r="A12" s="122" t="s">
        <v>41</v>
      </c>
      <c r="B12" s="205"/>
      <c r="C12" s="50"/>
      <c r="D12" s="121">
        <v>5</v>
      </c>
      <c r="E12" s="121"/>
      <c r="F12" s="121">
        <v>5</v>
      </c>
      <c r="G12" s="82"/>
    </row>
    <row r="13" spans="1:6" s="51" customFormat="1" ht="15">
      <c r="A13" s="122" t="s">
        <v>37</v>
      </c>
      <c r="B13" s="205"/>
      <c r="C13" s="50"/>
      <c r="D13" s="121">
        <v>2</v>
      </c>
      <c r="E13" s="121"/>
      <c r="F13" s="121">
        <v>2</v>
      </c>
    </row>
    <row r="14" spans="1:6" s="51" customFormat="1" ht="15">
      <c r="A14" s="122" t="s">
        <v>96</v>
      </c>
      <c r="B14" s="205"/>
      <c r="C14" s="50"/>
      <c r="D14" s="121">
        <f>332+42+1062</f>
        <v>1436</v>
      </c>
      <c r="E14" s="121"/>
      <c r="F14" s="121">
        <f>332+42+1062</f>
        <v>1436</v>
      </c>
    </row>
    <row r="15" spans="1:6" s="51" customFormat="1" ht="15">
      <c r="A15" s="116"/>
      <c r="B15" s="209"/>
      <c r="C15" s="50"/>
      <c r="D15" s="123">
        <f>SUM(D8:D14)</f>
        <v>102558</v>
      </c>
      <c r="E15" s="124"/>
      <c r="F15" s="123">
        <f>SUM(F8:F14)</f>
        <v>104143</v>
      </c>
    </row>
    <row r="16" spans="1:6" s="51" customFormat="1" ht="7.5" customHeight="1">
      <c r="A16" s="116"/>
      <c r="B16" s="209"/>
      <c r="C16" s="50"/>
      <c r="D16" s="124"/>
      <c r="E16" s="124"/>
      <c r="F16" s="124"/>
    </row>
    <row r="17" spans="1:6" s="51" customFormat="1" ht="15">
      <c r="A17" s="179" t="s">
        <v>12</v>
      </c>
      <c r="B17" s="209"/>
      <c r="C17" s="50"/>
      <c r="D17" s="124"/>
      <c r="E17" s="124"/>
      <c r="F17" s="124"/>
    </row>
    <row r="18" spans="1:6" s="51" customFormat="1" ht="15">
      <c r="A18" s="120" t="s">
        <v>7</v>
      </c>
      <c r="B18" s="205">
        <v>13</v>
      </c>
      <c r="C18" s="94"/>
      <c r="D18" s="81">
        <v>28283</v>
      </c>
      <c r="E18" s="81"/>
      <c r="F18" s="81">
        <v>23398</v>
      </c>
    </row>
    <row r="19" spans="1:6" s="51" customFormat="1" ht="15">
      <c r="A19" s="120" t="s">
        <v>21</v>
      </c>
      <c r="B19" s="205">
        <v>14</v>
      </c>
      <c r="C19" s="94"/>
      <c r="D19" s="81">
        <v>9380</v>
      </c>
      <c r="E19" s="81"/>
      <c r="F19" s="81">
        <v>9339</v>
      </c>
    </row>
    <row r="20" spans="1:6" s="51" customFormat="1" ht="15">
      <c r="A20" s="120" t="s">
        <v>114</v>
      </c>
      <c r="B20" s="205">
        <v>15</v>
      </c>
      <c r="C20" s="94"/>
      <c r="D20" s="81">
        <v>3014</v>
      </c>
      <c r="E20" s="81"/>
      <c r="F20" s="81">
        <v>472</v>
      </c>
    </row>
    <row r="21" spans="1:7" s="51" customFormat="1" ht="15">
      <c r="A21" s="116" t="s">
        <v>100</v>
      </c>
      <c r="B21" s="205">
        <v>16</v>
      </c>
      <c r="C21" s="94"/>
      <c r="D21" s="81">
        <v>6565</v>
      </c>
      <c r="E21" s="81"/>
      <c r="F21" s="81">
        <v>3985</v>
      </c>
      <c r="G21" s="82"/>
    </row>
    <row r="22" spans="1:10" s="51" customFormat="1" ht="15">
      <c r="A22" s="120" t="s">
        <v>58</v>
      </c>
      <c r="B22" s="205">
        <v>17</v>
      </c>
      <c r="C22" s="94"/>
      <c r="D22" s="81">
        <v>2625</v>
      </c>
      <c r="E22" s="81"/>
      <c r="F22" s="81">
        <v>2362</v>
      </c>
      <c r="H22" s="180"/>
      <c r="J22" s="180"/>
    </row>
    <row r="23" spans="1:6" s="51" customFormat="1" ht="15">
      <c r="A23" s="179"/>
      <c r="B23" s="209"/>
      <c r="C23" s="50"/>
      <c r="D23" s="123">
        <f>SUM(D18:D22)</f>
        <v>49867</v>
      </c>
      <c r="E23" s="124"/>
      <c r="F23" s="123">
        <f>SUM(F18:F22)</f>
        <v>39556</v>
      </c>
    </row>
    <row r="24" spans="1:6" s="51" customFormat="1" ht="7.5" customHeight="1">
      <c r="A24" s="120"/>
      <c r="B24" s="205"/>
      <c r="C24" s="94"/>
      <c r="D24" s="82"/>
      <c r="E24" s="82"/>
      <c r="F24" s="82"/>
    </row>
    <row r="25" spans="1:6" s="51" customFormat="1" ht="15.75" thickBot="1">
      <c r="A25" s="179" t="s">
        <v>13</v>
      </c>
      <c r="B25" s="209"/>
      <c r="C25" s="50"/>
      <c r="D25" s="126">
        <f>SUM(D15+D23)</f>
        <v>152425</v>
      </c>
      <c r="E25" s="124"/>
      <c r="F25" s="126">
        <f>SUM(F15+F23)</f>
        <v>143699</v>
      </c>
    </row>
    <row r="26" spans="1:6" s="51" customFormat="1" ht="15.75" thickTop="1">
      <c r="A26" s="120"/>
      <c r="B26" s="205"/>
      <c r="C26" s="94"/>
      <c r="D26" s="116"/>
      <c r="E26" s="116"/>
      <c r="F26" s="116"/>
    </row>
    <row r="27" spans="1:6" s="51" customFormat="1" ht="15">
      <c r="A27" s="179" t="s">
        <v>18</v>
      </c>
      <c r="B27" s="93"/>
      <c r="C27" s="93"/>
      <c r="D27" s="106"/>
      <c r="E27" s="119"/>
      <c r="F27" s="106"/>
    </row>
    <row r="28" spans="1:6" s="51" customFormat="1" ht="7.5" customHeight="1">
      <c r="A28" s="179"/>
      <c r="B28" s="93"/>
      <c r="C28" s="93"/>
      <c r="D28" s="106"/>
      <c r="E28" s="119"/>
      <c r="F28" s="106"/>
    </row>
    <row r="29" spans="1:6" s="51" customFormat="1" ht="15">
      <c r="A29" s="179" t="s">
        <v>74</v>
      </c>
      <c r="B29" s="93"/>
      <c r="C29" s="93"/>
      <c r="D29" s="106"/>
      <c r="E29" s="119"/>
      <c r="F29" s="106"/>
    </row>
    <row r="30" spans="1:6" s="51" customFormat="1" ht="15">
      <c r="A30" s="120" t="s">
        <v>42</v>
      </c>
      <c r="B30" s="234"/>
      <c r="C30" s="50"/>
      <c r="D30" s="81">
        <v>2654</v>
      </c>
      <c r="E30" s="81"/>
      <c r="F30" s="81">
        <v>2654</v>
      </c>
    </row>
    <row r="31" spans="1:6" s="51" customFormat="1" ht="15">
      <c r="A31" s="120" t="s">
        <v>63</v>
      </c>
      <c r="B31" s="234"/>
      <c r="C31" s="50"/>
      <c r="D31" s="81">
        <v>-3575</v>
      </c>
      <c r="E31" s="81"/>
      <c r="F31" s="81">
        <v>-3575</v>
      </c>
    </row>
    <row r="32" spans="1:6" s="51" customFormat="1" ht="15">
      <c r="A32" s="120" t="s">
        <v>95</v>
      </c>
      <c r="B32" s="234"/>
      <c r="C32" s="50"/>
      <c r="D32" s="81">
        <v>265</v>
      </c>
      <c r="E32" s="81"/>
      <c r="F32" s="81">
        <v>265</v>
      </c>
    </row>
    <row r="33" spans="1:6" s="51" customFormat="1" ht="15">
      <c r="A33" s="120" t="s">
        <v>106</v>
      </c>
      <c r="B33" s="209"/>
      <c r="C33" s="50"/>
      <c r="D33" s="81">
        <v>112595</v>
      </c>
      <c r="E33" s="81"/>
      <c r="F33" s="81">
        <v>93523</v>
      </c>
    </row>
    <row r="34" spans="1:6" s="51" customFormat="1" ht="15">
      <c r="A34" s="179"/>
      <c r="B34" s="205">
        <v>18</v>
      </c>
      <c r="C34" s="50"/>
      <c r="D34" s="127">
        <f>SUM(D30:D33)</f>
        <v>111939</v>
      </c>
      <c r="E34" s="128"/>
      <c r="F34" s="127">
        <f>SUM(F30:F33)</f>
        <v>92867</v>
      </c>
    </row>
    <row r="35" spans="1:6" s="51" customFormat="1" ht="7.5" customHeight="1">
      <c r="A35" s="179"/>
      <c r="B35" s="209"/>
      <c r="C35" s="50"/>
      <c r="D35" s="128"/>
      <c r="E35" s="128"/>
      <c r="F35" s="128"/>
    </row>
    <row r="36" spans="1:6" s="51" customFormat="1" ht="15">
      <c r="A36" s="181" t="s">
        <v>75</v>
      </c>
      <c r="B36" s="209"/>
      <c r="C36" s="50"/>
      <c r="D36" s="128"/>
      <c r="E36" s="128"/>
      <c r="F36" s="128"/>
    </row>
    <row r="37" spans="1:6" s="51" customFormat="1" ht="15">
      <c r="A37" s="181"/>
      <c r="B37" s="209"/>
      <c r="C37" s="50"/>
      <c r="D37" s="128"/>
      <c r="E37" s="128"/>
      <c r="F37" s="128"/>
    </row>
    <row r="38" spans="1:6" s="51" customFormat="1" ht="15">
      <c r="A38" s="179" t="s">
        <v>59</v>
      </c>
      <c r="B38" s="234"/>
      <c r="C38" s="50"/>
      <c r="D38" s="128"/>
      <c r="E38" s="128"/>
      <c r="F38" s="128"/>
    </row>
    <row r="39" spans="1:6" s="51" customFormat="1" ht="15">
      <c r="A39" s="120" t="s">
        <v>101</v>
      </c>
      <c r="B39" s="234">
        <v>19</v>
      </c>
      <c r="C39" s="50"/>
      <c r="D39" s="129">
        <v>2458</v>
      </c>
      <c r="E39" s="128"/>
      <c r="F39" s="129">
        <v>2472</v>
      </c>
    </row>
    <row r="40" spans="1:6" s="51" customFormat="1" ht="15">
      <c r="A40" s="120" t="s">
        <v>64</v>
      </c>
      <c r="B40" s="234">
        <v>20</v>
      </c>
      <c r="C40" s="50"/>
      <c r="D40" s="81">
        <v>4798</v>
      </c>
      <c r="E40" s="81"/>
      <c r="F40" s="81">
        <v>4798</v>
      </c>
    </row>
    <row r="41" spans="1:6" s="51" customFormat="1" ht="15">
      <c r="A41" s="120" t="s">
        <v>84</v>
      </c>
      <c r="B41" s="234">
        <v>21</v>
      </c>
      <c r="C41" s="50"/>
      <c r="D41" s="129">
        <v>88</v>
      </c>
      <c r="E41" s="128"/>
      <c r="F41" s="129">
        <v>88</v>
      </c>
    </row>
    <row r="42" spans="1:6" s="51" customFormat="1" ht="15">
      <c r="A42" s="103" t="s">
        <v>81</v>
      </c>
      <c r="B42" s="234"/>
      <c r="C42" s="50"/>
      <c r="D42" s="81">
        <v>904</v>
      </c>
      <c r="E42" s="81"/>
      <c r="F42" s="81">
        <v>904</v>
      </c>
    </row>
    <row r="43" spans="1:6" s="51" customFormat="1" ht="15">
      <c r="A43" s="103" t="s">
        <v>107</v>
      </c>
      <c r="B43" s="234">
        <v>22</v>
      </c>
      <c r="C43" s="50"/>
      <c r="D43" s="81">
        <v>214</v>
      </c>
      <c r="E43" s="81"/>
      <c r="F43" s="81">
        <v>214</v>
      </c>
    </row>
    <row r="44" spans="1:6" s="51" customFormat="1" ht="15">
      <c r="A44" s="116"/>
      <c r="B44" s="209"/>
      <c r="C44" s="50"/>
      <c r="D44" s="127">
        <f>SUM(D39:D43)</f>
        <v>8462</v>
      </c>
      <c r="E44" s="128"/>
      <c r="F44" s="127">
        <f>SUM(F39:F43)</f>
        <v>8476</v>
      </c>
    </row>
    <row r="45" spans="1:6" s="51" customFormat="1" ht="7.5" customHeight="1">
      <c r="A45" s="179"/>
      <c r="B45" s="209"/>
      <c r="C45" s="50"/>
      <c r="D45" s="128"/>
      <c r="E45" s="128"/>
      <c r="F45" s="128"/>
    </row>
    <row r="46" spans="1:6" s="51" customFormat="1" ht="15">
      <c r="A46" s="179" t="s">
        <v>38</v>
      </c>
      <c r="B46" s="233"/>
      <c r="C46" s="186"/>
      <c r="D46" s="116"/>
      <c r="E46" s="116"/>
      <c r="F46" s="116"/>
    </row>
    <row r="47" spans="1:6" s="51" customFormat="1" ht="15">
      <c r="A47" s="130" t="s">
        <v>102</v>
      </c>
      <c r="B47" s="205">
        <v>23</v>
      </c>
      <c r="C47" s="186"/>
      <c r="D47" s="81">
        <v>10580</v>
      </c>
      <c r="E47" s="116"/>
      <c r="F47" s="81">
        <v>8489</v>
      </c>
    </row>
    <row r="48" spans="1:6" s="51" customFormat="1" ht="15">
      <c r="A48" s="130" t="s">
        <v>60</v>
      </c>
      <c r="B48" s="205">
        <v>19</v>
      </c>
      <c r="C48" s="186"/>
      <c r="D48" s="81">
        <v>2410</v>
      </c>
      <c r="E48" s="116"/>
      <c r="F48" s="81">
        <v>4244</v>
      </c>
    </row>
    <row r="49" spans="1:6" s="51" customFormat="1" ht="15">
      <c r="A49" s="130" t="s">
        <v>22</v>
      </c>
      <c r="B49" s="205">
        <v>24</v>
      </c>
      <c r="C49" s="94"/>
      <c r="D49" s="81">
        <v>12777</v>
      </c>
      <c r="E49" s="131"/>
      <c r="F49" s="81">
        <v>20332</v>
      </c>
    </row>
    <row r="50" spans="1:6" s="51" customFormat="1" ht="15">
      <c r="A50" s="130" t="s">
        <v>23</v>
      </c>
      <c r="B50" s="205">
        <v>25</v>
      </c>
      <c r="C50" s="186"/>
      <c r="D50" s="81">
        <v>2764</v>
      </c>
      <c r="E50" s="116"/>
      <c r="F50" s="81">
        <v>6343</v>
      </c>
    </row>
    <row r="51" spans="1:6" s="51" customFormat="1" ht="15">
      <c r="A51" s="130" t="s">
        <v>76</v>
      </c>
      <c r="B51" s="205">
        <v>26</v>
      </c>
      <c r="C51" s="94"/>
      <c r="D51" s="81">
        <v>2301</v>
      </c>
      <c r="E51" s="131"/>
      <c r="F51" s="81">
        <v>1648</v>
      </c>
    </row>
    <row r="52" spans="1:6" s="51" customFormat="1" ht="15">
      <c r="A52" s="130" t="s">
        <v>65</v>
      </c>
      <c r="B52" s="205">
        <v>27</v>
      </c>
      <c r="C52" s="94"/>
      <c r="D52" s="81">
        <v>160</v>
      </c>
      <c r="E52" s="131"/>
      <c r="F52" s="81">
        <v>117</v>
      </c>
    </row>
    <row r="53" spans="1:6" s="51" customFormat="1" ht="15">
      <c r="A53" s="130" t="s">
        <v>39</v>
      </c>
      <c r="B53" s="205">
        <v>28</v>
      </c>
      <c r="C53" s="94"/>
      <c r="D53" s="81">
        <v>1032</v>
      </c>
      <c r="E53" s="131"/>
      <c r="F53" s="81">
        <v>1183</v>
      </c>
    </row>
    <row r="54" spans="1:6" s="51" customFormat="1" ht="15">
      <c r="A54" s="179"/>
      <c r="B54" s="209"/>
      <c r="C54" s="50"/>
      <c r="D54" s="127">
        <f>SUM(D47:D53)</f>
        <v>32024</v>
      </c>
      <c r="E54" s="128"/>
      <c r="F54" s="127">
        <f>SUM(F47:F53)</f>
        <v>42356</v>
      </c>
    </row>
    <row r="55" spans="1:6" s="51" customFormat="1" ht="7.5" customHeight="1">
      <c r="A55" s="187"/>
      <c r="B55" s="209"/>
      <c r="C55" s="50"/>
      <c r="D55" s="132"/>
      <c r="E55" s="128"/>
      <c r="F55" s="132"/>
    </row>
    <row r="56" spans="1:6" s="51" customFormat="1" ht="15.75" thickBot="1">
      <c r="A56" s="179" t="s">
        <v>19</v>
      </c>
      <c r="B56" s="209"/>
      <c r="C56" s="50"/>
      <c r="D56" s="133">
        <f>D34+D44+D54</f>
        <v>152425</v>
      </c>
      <c r="E56" s="128"/>
      <c r="F56" s="133">
        <f>F34+F44+F54</f>
        <v>143699</v>
      </c>
    </row>
    <row r="57" spans="1:6" s="51" customFormat="1" ht="7.5" customHeight="1" thickTop="1">
      <c r="A57" s="120"/>
      <c r="B57" s="205"/>
      <c r="C57" s="94"/>
      <c r="D57" s="116"/>
      <c r="E57" s="116"/>
      <c r="F57" s="116"/>
    </row>
    <row r="58" spans="1:3" s="51" customFormat="1" ht="15">
      <c r="A58" s="99"/>
      <c r="B58" s="205"/>
      <c r="C58" s="94"/>
    </row>
    <row r="59" spans="1:3" s="51" customFormat="1" ht="15">
      <c r="A59" s="231"/>
      <c r="B59" s="205"/>
      <c r="C59" s="94"/>
    </row>
    <row r="60" spans="1:3" s="51" customFormat="1" ht="15">
      <c r="A60" s="99"/>
      <c r="B60" s="205"/>
      <c r="C60" s="94"/>
    </row>
    <row r="61" spans="1:3" s="51" customFormat="1" ht="15">
      <c r="A61" s="99"/>
      <c r="B61" s="205"/>
      <c r="C61" s="94"/>
    </row>
    <row r="62" spans="1:4" s="51" customFormat="1" ht="15">
      <c r="A62" s="228"/>
      <c r="B62" s="229"/>
      <c r="C62" s="229"/>
      <c r="D62" s="229"/>
    </row>
    <row r="63" spans="1:4" s="51" customFormat="1" ht="15">
      <c r="A63" s="230"/>
      <c r="B63" s="229"/>
      <c r="C63" s="229"/>
      <c r="D63" s="229"/>
    </row>
    <row r="64" spans="1:3" s="51" customFormat="1" ht="15">
      <c r="A64" s="99"/>
      <c r="B64" s="205"/>
      <c r="C64" s="94"/>
    </row>
    <row r="65" spans="1:6" ht="7.5" customHeight="1">
      <c r="A65" s="125"/>
      <c r="D65" s="116"/>
      <c r="E65" s="116"/>
      <c r="F65" s="116"/>
    </row>
    <row r="66" spans="1:6" ht="7.5" customHeight="1">
      <c r="A66" s="125"/>
      <c r="D66" s="116"/>
      <c r="E66" s="116"/>
      <c r="F66" s="116"/>
    </row>
    <row r="67" spans="1:6" ht="15">
      <c r="A67" s="110" t="s">
        <v>77</v>
      </c>
      <c r="C67" s="110" t="s">
        <v>127</v>
      </c>
      <c r="D67" s="116"/>
      <c r="E67" s="86"/>
      <c r="F67" s="116"/>
    </row>
    <row r="68" spans="1:8" ht="15">
      <c r="A68" s="153" t="s">
        <v>48</v>
      </c>
      <c r="D68" s="116"/>
      <c r="E68" s="86"/>
      <c r="F68" s="116"/>
      <c r="H68" s="70" t="s">
        <v>128</v>
      </c>
    </row>
    <row r="69" spans="1:6" ht="15">
      <c r="A69" s="110"/>
      <c r="D69" s="201"/>
      <c r="E69" s="86"/>
      <c r="F69" s="116"/>
    </row>
    <row r="70" spans="1:6" ht="15">
      <c r="A70" s="22"/>
      <c r="B70" s="116"/>
      <c r="D70" s="116"/>
      <c r="E70" s="116"/>
      <c r="F70" s="116"/>
    </row>
    <row r="71" spans="1:6" ht="15">
      <c r="A71" s="22"/>
      <c r="B71" s="116"/>
      <c r="D71" s="116"/>
      <c r="E71" s="116"/>
      <c r="F71" s="116"/>
    </row>
    <row r="72" spans="1:6" ht="15">
      <c r="A72" s="109"/>
      <c r="B72" s="116"/>
      <c r="D72" s="116"/>
      <c r="E72" s="116"/>
      <c r="F72" s="116"/>
    </row>
    <row r="73" spans="1:6" ht="15">
      <c r="A73" s="114"/>
      <c r="D73" s="116"/>
      <c r="E73" s="116"/>
      <c r="F73" s="116"/>
    </row>
    <row r="74" spans="1:6" ht="15">
      <c r="A74" s="22"/>
      <c r="B74" s="210"/>
      <c r="C74" s="22"/>
      <c r="D74" s="116"/>
      <c r="E74" s="116"/>
      <c r="F74" s="116"/>
    </row>
    <row r="75" spans="1:6" ht="15">
      <c r="A75" s="22"/>
      <c r="B75" s="210"/>
      <c r="C75" s="22"/>
      <c r="D75" s="116"/>
      <c r="E75" s="116"/>
      <c r="F75" s="116"/>
    </row>
    <row r="76" spans="1:6" ht="15">
      <c r="A76" s="22"/>
      <c r="B76" s="210"/>
      <c r="C76" s="22"/>
      <c r="D76" s="116"/>
      <c r="E76" s="116"/>
      <c r="F76" s="116"/>
    </row>
    <row r="77" spans="1:6" ht="15">
      <c r="A77" s="22"/>
      <c r="B77" s="210"/>
      <c r="C77" s="22"/>
      <c r="D77" s="116"/>
      <c r="E77" s="116"/>
      <c r="F77" s="116"/>
    </row>
    <row r="78" spans="1:6" ht="15">
      <c r="A78" s="22"/>
      <c r="B78" s="210"/>
      <c r="C78" s="22"/>
      <c r="D78" s="116"/>
      <c r="E78" s="116"/>
      <c r="F78" s="116"/>
    </row>
    <row r="79" spans="1:6" ht="15">
      <c r="A79" s="22"/>
      <c r="B79" s="210"/>
      <c r="C79" s="22"/>
      <c r="D79" s="116"/>
      <c r="E79" s="116"/>
      <c r="F79" s="116"/>
    </row>
    <row r="80" spans="1:6" ht="15">
      <c r="A80" s="22"/>
      <c r="B80" s="210"/>
      <c r="C80" s="22"/>
      <c r="D80" s="116"/>
      <c r="E80" s="116"/>
      <c r="F80" s="116"/>
    </row>
    <row r="81" spans="1:6" ht="15">
      <c r="A81" s="22"/>
      <c r="B81" s="210"/>
      <c r="C81" s="22"/>
      <c r="D81" s="116"/>
      <c r="E81" s="116"/>
      <c r="F81" s="116"/>
    </row>
    <row r="82" spans="1:6" ht="15">
      <c r="A82" s="22"/>
      <c r="B82" s="210"/>
      <c r="C82" s="22"/>
      <c r="D82" s="116"/>
      <c r="E82" s="116"/>
      <c r="F82" s="116"/>
    </row>
    <row r="83" spans="1:6" ht="15">
      <c r="A83" s="22"/>
      <c r="B83" s="210"/>
      <c r="C83" s="22"/>
      <c r="D83" s="116"/>
      <c r="E83" s="116"/>
      <c r="F83" s="116"/>
    </row>
    <row r="84" spans="1:6" ht="15">
      <c r="A84" s="22"/>
      <c r="B84" s="210"/>
      <c r="C84" s="22"/>
      <c r="D84" s="116"/>
      <c r="E84" s="116"/>
      <c r="F84" s="116"/>
    </row>
    <row r="85" spans="1:6" ht="15">
      <c r="A85" s="22"/>
      <c r="B85" s="210"/>
      <c r="C85" s="22"/>
      <c r="D85" s="116"/>
      <c r="E85" s="116"/>
      <c r="F85" s="116"/>
    </row>
    <row r="86" spans="1:6" ht="15">
      <c r="A86" s="22"/>
      <c r="B86" s="210"/>
      <c r="C86" s="22"/>
      <c r="D86" s="116"/>
      <c r="E86" s="116"/>
      <c r="F86" s="116"/>
    </row>
    <row r="87" spans="1:6" ht="15">
      <c r="A87" s="22"/>
      <c r="B87" s="210"/>
      <c r="C87" s="22"/>
      <c r="D87" s="116"/>
      <c r="E87" s="116"/>
      <c r="F87" s="116"/>
    </row>
    <row r="88" spans="1:6" ht="15">
      <c r="A88" s="22"/>
      <c r="B88" s="210"/>
      <c r="C88" s="22"/>
      <c r="D88" s="116"/>
      <c r="E88" s="116"/>
      <c r="F88" s="116"/>
    </row>
    <row r="89" spans="1:6" ht="15">
      <c r="A89" s="22"/>
      <c r="B89" s="210"/>
      <c r="C89" s="22"/>
      <c r="D89" s="116"/>
      <c r="E89" s="116"/>
      <c r="F89" s="116"/>
    </row>
    <row r="90" spans="1:6" ht="15">
      <c r="A90" s="22"/>
      <c r="B90" s="210"/>
      <c r="C90" s="22"/>
      <c r="D90" s="116"/>
      <c r="E90" s="116"/>
      <c r="F90" s="116"/>
    </row>
    <row r="91" spans="1:6" ht="15">
      <c r="A91" s="22"/>
      <c r="B91" s="210"/>
      <c r="C91" s="22"/>
      <c r="D91" s="116"/>
      <c r="E91" s="116"/>
      <c r="F91" s="116"/>
    </row>
    <row r="92" spans="1:6" ht="15">
      <c r="A92" s="22"/>
      <c r="B92" s="210"/>
      <c r="C92" s="22"/>
      <c r="D92" s="116"/>
      <c r="E92" s="116"/>
      <c r="F92" s="116"/>
    </row>
    <row r="93" spans="1:6" ht="15">
      <c r="A93" s="22"/>
      <c r="B93" s="210"/>
      <c r="C93" s="22"/>
      <c r="D93" s="116"/>
      <c r="E93" s="116"/>
      <c r="F93" s="116"/>
    </row>
    <row r="94" spans="1:6" ht="15">
      <c r="A94" s="22"/>
      <c r="B94" s="210"/>
      <c r="C94" s="22"/>
      <c r="D94" s="116"/>
      <c r="E94" s="116"/>
      <c r="F94" s="116"/>
    </row>
    <row r="95" spans="1:6" ht="15">
      <c r="A95" s="22"/>
      <c r="B95" s="210"/>
      <c r="C95" s="22"/>
      <c r="D95" s="116"/>
      <c r="E95" s="116"/>
      <c r="F95" s="116"/>
    </row>
    <row r="96" spans="1:6" ht="15">
      <c r="A96" s="22"/>
      <c r="B96" s="210"/>
      <c r="C96" s="22"/>
      <c r="D96" s="116"/>
      <c r="E96" s="116"/>
      <c r="F96" s="116"/>
    </row>
    <row r="97" spans="1:6" ht="15">
      <c r="A97" s="22"/>
      <c r="B97" s="210"/>
      <c r="C97" s="22"/>
      <c r="D97" s="116"/>
      <c r="E97" s="116"/>
      <c r="F97" s="116"/>
    </row>
    <row r="98" spans="1:6" ht="15">
      <c r="A98" s="22"/>
      <c r="B98" s="210"/>
      <c r="C98" s="22"/>
      <c r="D98" s="116"/>
      <c r="E98" s="116"/>
      <c r="F98" s="116"/>
    </row>
    <row r="99" spans="1:6" ht="15">
      <c r="A99" s="22"/>
      <c r="B99" s="210"/>
      <c r="C99" s="22"/>
      <c r="D99" s="116"/>
      <c r="E99" s="116"/>
      <c r="F99" s="116"/>
    </row>
    <row r="100" spans="1:6" ht="15">
      <c r="A100" s="22"/>
      <c r="B100" s="210"/>
      <c r="C100" s="22"/>
      <c r="D100" s="116"/>
      <c r="E100" s="116"/>
      <c r="F100" s="116"/>
    </row>
    <row r="101" spans="1:6" ht="15">
      <c r="A101" s="22"/>
      <c r="B101" s="210"/>
      <c r="C101" s="22"/>
      <c r="D101" s="116"/>
      <c r="E101" s="116"/>
      <c r="F101" s="116"/>
    </row>
    <row r="102" spans="1:6" ht="15">
      <c r="A102" s="22"/>
      <c r="B102" s="210"/>
      <c r="C102" s="22"/>
      <c r="D102" s="116"/>
      <c r="E102" s="116"/>
      <c r="F102" s="116"/>
    </row>
    <row r="103" spans="2:3" ht="15">
      <c r="B103" s="211"/>
      <c r="C103" s="18"/>
    </row>
    <row r="104" spans="2:3" ht="15">
      <c r="B104" s="211"/>
      <c r="C104" s="18"/>
    </row>
    <row r="105" spans="2:3" ht="15">
      <c r="B105" s="211"/>
      <c r="C105" s="18"/>
    </row>
  </sheetData>
  <sheetProtection/>
  <mergeCells count="3">
    <mergeCell ref="B4:B5"/>
    <mergeCell ref="D4:D5"/>
    <mergeCell ref="F4:F5"/>
  </mergeCells>
  <printOptions/>
  <pageMargins left="0.95" right="0.35433070866141736" top="0.3937007874015748" bottom="0.2755905511811024" header="0.35433070866141736" footer="0.2362204724409449"/>
  <pageSetup blackAndWhite="1" firstPageNumber="2" useFirstPageNumber="1" fitToHeight="1" fitToWidth="1" horizontalDpi="600" verticalDpi="600" orientation="portrait" paperSize="9" scale="7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view="pageBreakPreview" zoomScaleSheetLayoutView="100" zoomScalePageLayoutView="0" workbookViewId="0" topLeftCell="A1">
      <selection activeCell="B20" sqref="B20"/>
    </sheetView>
  </sheetViews>
  <sheetFormatPr defaultColWidth="0" defaultRowHeight="12.75"/>
  <cols>
    <col min="1" max="1" width="55.8515625" style="34" customWidth="1"/>
    <col min="2" max="2" width="10.7109375" style="216" customWidth="1"/>
    <col min="3" max="3" width="13.00390625" style="16" customWidth="1"/>
    <col min="4" max="4" width="2.28125" style="10" customWidth="1"/>
    <col min="5" max="5" width="13.7109375" style="16" customWidth="1"/>
    <col min="6" max="6" width="2.00390625" style="10" customWidth="1"/>
    <col min="7" max="7" width="8.140625" style="3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4" customFormat="1" ht="15">
      <c r="A1" s="244" t="str">
        <f>'Cover '!D1</f>
        <v>НЕОХИМ АД</v>
      </c>
      <c r="B1" s="245"/>
      <c r="C1" s="245"/>
      <c r="D1" s="245"/>
      <c r="E1" s="245"/>
      <c r="F1" s="29"/>
      <c r="G1" s="3"/>
      <c r="H1" s="30"/>
    </row>
    <row r="2" spans="1:7" s="6" customFormat="1" ht="15">
      <c r="A2" s="246" t="s">
        <v>112</v>
      </c>
      <c r="B2" s="247"/>
      <c r="C2" s="247"/>
      <c r="D2" s="247"/>
      <c r="E2" s="247"/>
      <c r="F2" s="29"/>
      <c r="G2" s="5"/>
    </row>
    <row r="3" spans="1:7" s="6" customFormat="1" ht="15">
      <c r="A3" s="19" t="s">
        <v>133</v>
      </c>
      <c r="B3" s="29"/>
      <c r="C3" s="29"/>
      <c r="D3" s="29"/>
      <c r="E3" s="29"/>
      <c r="F3" s="29"/>
      <c r="G3" s="5"/>
    </row>
    <row r="4" spans="1:7" s="6" customFormat="1" ht="15">
      <c r="A4" s="54"/>
      <c r="B4" s="29"/>
      <c r="C4" s="29"/>
      <c r="D4" s="29"/>
      <c r="E4" s="29"/>
      <c r="F4" s="29"/>
      <c r="G4" s="5"/>
    </row>
    <row r="5" spans="1:8" ht="20.25" customHeight="1">
      <c r="A5" s="134"/>
      <c r="B5" s="212" t="s">
        <v>4</v>
      </c>
      <c r="C5" s="240" t="s">
        <v>134</v>
      </c>
      <c r="D5" s="135"/>
      <c r="E5" s="240" t="s">
        <v>135</v>
      </c>
      <c r="F5" s="7"/>
      <c r="G5" s="8"/>
      <c r="H5" s="31"/>
    </row>
    <row r="6" spans="1:8" ht="20.25">
      <c r="A6" s="134"/>
      <c r="B6" s="213"/>
      <c r="C6" s="241"/>
      <c r="D6" s="135"/>
      <c r="E6" s="241"/>
      <c r="F6" s="7"/>
      <c r="G6" s="8"/>
      <c r="H6" s="31"/>
    </row>
    <row r="7" spans="1:8" ht="10.5" customHeight="1">
      <c r="A7" s="134"/>
      <c r="B7" s="213"/>
      <c r="C7" s="101"/>
      <c r="D7" s="135"/>
      <c r="E7" s="101"/>
      <c r="F7" s="7"/>
      <c r="G7" s="8"/>
      <c r="H7" s="31"/>
    </row>
    <row r="8" spans="1:10" ht="15">
      <c r="A8" s="138" t="s">
        <v>14</v>
      </c>
      <c r="B8" s="10"/>
      <c r="C8" s="13"/>
      <c r="D8" s="139"/>
      <c r="E8" s="13"/>
      <c r="F8" s="11"/>
      <c r="G8" s="5"/>
      <c r="H8" s="11"/>
      <c r="I8" s="12" t="e">
        <f>+E8+H8+#REF!</f>
        <v>#REF!</v>
      </c>
      <c r="J8" s="12">
        <f>+E8+H8</f>
        <v>0</v>
      </c>
    </row>
    <row r="9" spans="1:9" ht="15">
      <c r="A9" s="140" t="s">
        <v>5</v>
      </c>
      <c r="B9" s="10"/>
      <c r="C9" s="13">
        <v>174640</v>
      </c>
      <c r="D9" s="139"/>
      <c r="E9" s="13">
        <v>91347</v>
      </c>
      <c r="F9" s="11"/>
      <c r="G9" s="5"/>
      <c r="H9" s="11"/>
      <c r="I9" s="12">
        <f>+E9+H9</f>
        <v>91347</v>
      </c>
    </row>
    <row r="10" spans="1:12" ht="15">
      <c r="A10" s="140" t="s">
        <v>6</v>
      </c>
      <c r="B10" s="10"/>
      <c r="C10" s="13">
        <v>-168923</v>
      </c>
      <c r="D10" s="139"/>
      <c r="E10" s="13">
        <v>-89188</v>
      </c>
      <c r="F10" s="11"/>
      <c r="G10" s="5"/>
      <c r="H10" s="11"/>
      <c r="I10" s="12">
        <f>+E10+H10</f>
        <v>-89188</v>
      </c>
      <c r="L10" s="12" t="e">
        <f>+E10+#REF!</f>
        <v>#REF!</v>
      </c>
    </row>
    <row r="11" spans="1:12" ht="15">
      <c r="A11" s="140" t="s">
        <v>54</v>
      </c>
      <c r="B11" s="10"/>
      <c r="C11" s="13">
        <v>-9657</v>
      </c>
      <c r="D11" s="139"/>
      <c r="E11" s="13">
        <v>-8188</v>
      </c>
      <c r="F11" s="11"/>
      <c r="G11" s="5"/>
      <c r="H11" s="11"/>
      <c r="I11" s="12"/>
      <c r="L11" s="12"/>
    </row>
    <row r="12" spans="1:9" s="14" customFormat="1" ht="15">
      <c r="A12" s="140" t="s">
        <v>55</v>
      </c>
      <c r="B12" s="214"/>
      <c r="C12" s="13">
        <v>7995</v>
      </c>
      <c r="D12" s="139"/>
      <c r="E12" s="13">
        <v>11131</v>
      </c>
      <c r="F12" s="11"/>
      <c r="G12" s="3"/>
      <c r="H12" s="11"/>
      <c r="I12" s="12"/>
    </row>
    <row r="13" spans="1:9" s="14" customFormat="1" ht="15">
      <c r="A13" s="140" t="s">
        <v>45</v>
      </c>
      <c r="B13" s="214"/>
      <c r="C13" s="13">
        <v>-413</v>
      </c>
      <c r="D13" s="139"/>
      <c r="E13" s="13">
        <v>-660</v>
      </c>
      <c r="F13" s="11"/>
      <c r="G13" s="3"/>
      <c r="H13" s="11"/>
      <c r="I13" s="12"/>
    </row>
    <row r="14" spans="1:9" s="14" customFormat="1" ht="15">
      <c r="A14" s="140" t="s">
        <v>119</v>
      </c>
      <c r="B14" s="214"/>
      <c r="C14" s="13">
        <v>-120</v>
      </c>
      <c r="D14" s="139"/>
      <c r="E14" s="13">
        <v>135</v>
      </c>
      <c r="F14" s="11"/>
      <c r="G14" s="3"/>
      <c r="H14" s="11"/>
      <c r="I14" s="12"/>
    </row>
    <row r="15" spans="1:9" s="14" customFormat="1" ht="15">
      <c r="A15" s="140" t="s">
        <v>57</v>
      </c>
      <c r="B15" s="214"/>
      <c r="C15" s="13">
        <v>-501</v>
      </c>
      <c r="D15" s="139"/>
      <c r="E15" s="13">
        <v>-689</v>
      </c>
      <c r="F15" s="11"/>
      <c r="G15" s="3"/>
      <c r="H15" s="11"/>
      <c r="I15" s="12"/>
    </row>
    <row r="16" spans="1:9" s="14" customFormat="1" ht="15">
      <c r="A16" s="140" t="s">
        <v>53</v>
      </c>
      <c r="B16" s="214"/>
      <c r="C16" s="13">
        <v>1</v>
      </c>
      <c r="D16" s="139"/>
      <c r="E16" s="13">
        <v>1</v>
      </c>
      <c r="F16" s="11"/>
      <c r="G16" s="3"/>
      <c r="H16" s="11"/>
      <c r="I16" s="12"/>
    </row>
    <row r="17" spans="1:9" s="14" customFormat="1" ht="15">
      <c r="A17" s="140" t="s">
        <v>40</v>
      </c>
      <c r="B17" s="214"/>
      <c r="C17" s="13">
        <v>-102</v>
      </c>
      <c r="D17" s="139"/>
      <c r="E17" s="13">
        <v>-499</v>
      </c>
      <c r="F17" s="11"/>
      <c r="G17" s="3"/>
      <c r="H17" s="11"/>
      <c r="I17" s="12"/>
    </row>
    <row r="18" spans="1:9" s="14" customFormat="1" ht="29.25">
      <c r="A18" s="138" t="s">
        <v>120</v>
      </c>
      <c r="B18" s="214"/>
      <c r="C18" s="141">
        <f>SUM(C9:C17)</f>
        <v>2920</v>
      </c>
      <c r="D18" s="142"/>
      <c r="E18" s="141">
        <f>SUM(E9:E17)</f>
        <v>3390</v>
      </c>
      <c r="F18" s="11"/>
      <c r="G18" s="3"/>
      <c r="H18" s="11"/>
      <c r="I18" s="12">
        <f>+E18+H18</f>
        <v>3390</v>
      </c>
    </row>
    <row r="19" spans="1:9" ht="15">
      <c r="A19" s="140"/>
      <c r="B19" s="10"/>
      <c r="C19" s="13"/>
      <c r="D19" s="139"/>
      <c r="E19" s="13"/>
      <c r="F19" s="11"/>
      <c r="H19" s="11"/>
      <c r="I19" s="12"/>
    </row>
    <row r="20" spans="1:9" ht="15">
      <c r="A20" s="138" t="s">
        <v>15</v>
      </c>
      <c r="B20" s="10"/>
      <c r="C20" s="13"/>
      <c r="D20" s="139"/>
      <c r="E20" s="13"/>
      <c r="F20" s="11"/>
      <c r="H20" s="11"/>
      <c r="I20" s="12"/>
    </row>
    <row r="21" spans="1:9" ht="15">
      <c r="A21" s="140" t="s">
        <v>35</v>
      </c>
      <c r="B21" s="10"/>
      <c r="C21" s="13">
        <v>-2800</v>
      </c>
      <c r="D21" s="139"/>
      <c r="E21" s="13">
        <v>-1756</v>
      </c>
      <c r="F21" s="11"/>
      <c r="H21" s="11"/>
      <c r="I21" s="12"/>
    </row>
    <row r="22" spans="1:9" ht="15">
      <c r="A22" s="140" t="s">
        <v>34</v>
      </c>
      <c r="B22" s="10"/>
      <c r="C22" s="13">
        <v>82</v>
      </c>
      <c r="D22" s="139"/>
      <c r="E22" s="13">
        <v>457</v>
      </c>
      <c r="F22" s="11"/>
      <c r="H22" s="11"/>
      <c r="I22" s="12"/>
    </row>
    <row r="23" spans="1:9" ht="29.25">
      <c r="A23" s="138" t="s">
        <v>49</v>
      </c>
      <c r="B23" s="10"/>
      <c r="C23" s="141">
        <f>SUM(C21:C22)</f>
        <v>-2718</v>
      </c>
      <c r="D23" s="142"/>
      <c r="E23" s="141">
        <f>SUM(E21:E22)</f>
        <v>-1299</v>
      </c>
      <c r="F23" s="11"/>
      <c r="H23" s="11"/>
      <c r="I23" s="12"/>
    </row>
    <row r="24" spans="1:9" ht="15">
      <c r="A24" s="140"/>
      <c r="B24" s="10"/>
      <c r="C24" s="13"/>
      <c r="D24" s="139"/>
      <c r="E24" s="13"/>
      <c r="F24" s="11"/>
      <c r="H24" s="11"/>
      <c r="I24" s="12"/>
    </row>
    <row r="25" spans="1:10" ht="15">
      <c r="A25" s="143" t="s">
        <v>16</v>
      </c>
      <c r="B25" s="10"/>
      <c r="C25" s="144"/>
      <c r="D25" s="145"/>
      <c r="E25" s="144"/>
      <c r="F25" s="32"/>
      <c r="G25" s="5"/>
      <c r="H25" s="11"/>
      <c r="I25" s="12"/>
      <c r="J25" s="12"/>
    </row>
    <row r="26" spans="1:10" ht="15">
      <c r="A26" s="140" t="s">
        <v>61</v>
      </c>
      <c r="B26" s="10"/>
      <c r="C26" s="13">
        <v>98346</v>
      </c>
      <c r="D26" s="139"/>
      <c r="E26" s="13">
        <v>76720</v>
      </c>
      <c r="F26" s="32"/>
      <c r="G26" s="5"/>
      <c r="H26" s="11"/>
      <c r="I26" s="12"/>
      <c r="J26" s="12"/>
    </row>
    <row r="27" spans="1:10" ht="15">
      <c r="A27" s="140" t="s">
        <v>62</v>
      </c>
      <c r="B27" s="10"/>
      <c r="C27" s="13">
        <v>-96150</v>
      </c>
      <c r="D27" s="139"/>
      <c r="E27" s="13">
        <v>-81169</v>
      </c>
      <c r="F27" s="32"/>
      <c r="G27" s="5"/>
      <c r="H27" s="11"/>
      <c r="I27" s="12"/>
      <c r="J27" s="12"/>
    </row>
    <row r="28" spans="1:10" ht="15">
      <c r="A28" s="140" t="s">
        <v>67</v>
      </c>
      <c r="B28" s="10"/>
      <c r="C28" s="13">
        <v>35302</v>
      </c>
      <c r="D28" s="139"/>
      <c r="E28" s="13">
        <v>5000</v>
      </c>
      <c r="F28" s="32"/>
      <c r="G28" s="5"/>
      <c r="H28" s="11"/>
      <c r="I28" s="12"/>
      <c r="J28" s="12"/>
    </row>
    <row r="29" spans="1:10" ht="15">
      <c r="A29" s="140" t="s">
        <v>85</v>
      </c>
      <c r="B29" s="10"/>
      <c r="C29" s="13">
        <v>-35302</v>
      </c>
      <c r="D29" s="139"/>
      <c r="E29" s="13">
        <v>0</v>
      </c>
      <c r="F29" s="32"/>
      <c r="G29" s="5"/>
      <c r="H29" s="11"/>
      <c r="I29" s="12"/>
      <c r="J29" s="12"/>
    </row>
    <row r="30" spans="1:10" ht="30">
      <c r="A30" s="140" t="s">
        <v>52</v>
      </c>
      <c r="B30" s="10"/>
      <c r="C30" s="13">
        <v>276</v>
      </c>
      <c r="D30" s="139"/>
      <c r="E30" s="13">
        <v>0</v>
      </c>
      <c r="F30" s="11"/>
      <c r="G30" s="5"/>
      <c r="H30" s="11"/>
      <c r="I30" s="12"/>
      <c r="J30" s="12"/>
    </row>
    <row r="31" spans="1:10" ht="30">
      <c r="A31" s="140" t="s">
        <v>66</v>
      </c>
      <c r="B31" s="10"/>
      <c r="C31" s="13">
        <v>-2115</v>
      </c>
      <c r="D31" s="139"/>
      <c r="E31" s="13">
        <v>-2050</v>
      </c>
      <c r="F31" s="11"/>
      <c r="G31" s="5"/>
      <c r="H31" s="11"/>
      <c r="I31" s="12"/>
      <c r="J31" s="12"/>
    </row>
    <row r="32" spans="1:10" ht="30">
      <c r="A32" s="140" t="s">
        <v>51</v>
      </c>
      <c r="B32" s="10"/>
      <c r="C32" s="13">
        <v>-137</v>
      </c>
      <c r="D32" s="139"/>
      <c r="E32" s="13">
        <v>-309</v>
      </c>
      <c r="F32" s="11"/>
      <c r="G32" s="5"/>
      <c r="H32" s="11"/>
      <c r="I32" s="12"/>
      <c r="J32" s="12"/>
    </row>
    <row r="33" spans="1:10" ht="15">
      <c r="A33" s="140" t="s">
        <v>17</v>
      </c>
      <c r="B33" s="10"/>
      <c r="C33" s="13">
        <v>-156</v>
      </c>
      <c r="E33" s="13">
        <v>-176</v>
      </c>
      <c r="F33" s="11"/>
      <c r="G33" s="5"/>
      <c r="H33" s="11"/>
      <c r="I33" s="12"/>
      <c r="J33" s="12"/>
    </row>
    <row r="34" spans="1:10" ht="15">
      <c r="A34" s="140" t="s">
        <v>105</v>
      </c>
      <c r="B34" s="10"/>
      <c r="C34" s="13">
        <v>0</v>
      </c>
      <c r="D34" s="139"/>
      <c r="E34" s="13">
        <v>0</v>
      </c>
      <c r="F34" s="11"/>
      <c r="G34" s="5"/>
      <c r="H34" s="11"/>
      <c r="I34" s="12"/>
      <c r="J34" s="12"/>
    </row>
    <row r="35" spans="1:10" ht="15">
      <c r="A35" s="140" t="s">
        <v>68</v>
      </c>
      <c r="B35" s="10"/>
      <c r="C35" s="13">
        <v>-3</v>
      </c>
      <c r="D35" s="139"/>
      <c r="E35" s="13">
        <v>0</v>
      </c>
      <c r="F35" s="11"/>
      <c r="G35" s="5"/>
      <c r="H35" s="11"/>
      <c r="I35" s="12"/>
      <c r="J35" s="12"/>
    </row>
    <row r="36" spans="1:6" ht="29.25">
      <c r="A36" s="138" t="s">
        <v>121</v>
      </c>
      <c r="B36" s="10"/>
      <c r="C36" s="141">
        <f>SUM(C26:C35)</f>
        <v>61</v>
      </c>
      <c r="D36" s="147"/>
      <c r="E36" s="141">
        <f>SUM(E26:E35)</f>
        <v>-1984</v>
      </c>
      <c r="F36" s="15"/>
    </row>
    <row r="37" spans="1:5" ht="15">
      <c r="A37" s="148"/>
      <c r="B37" s="10"/>
      <c r="C37" s="13"/>
      <c r="E37" s="13"/>
    </row>
    <row r="38" spans="1:7" s="14" customFormat="1" ht="28.5">
      <c r="A38" s="62" t="s">
        <v>122</v>
      </c>
      <c r="B38" s="214"/>
      <c r="C38" s="149">
        <f>SUM(C18,C23,C36)</f>
        <v>263</v>
      </c>
      <c r="D38" s="147"/>
      <c r="E38" s="149">
        <f>SUM(E18,E23,E36)</f>
        <v>107</v>
      </c>
      <c r="F38" s="33"/>
      <c r="G38" s="5"/>
    </row>
    <row r="39" spans="1:5" ht="15">
      <c r="A39" s="148"/>
      <c r="B39" s="10"/>
      <c r="C39" s="13"/>
      <c r="E39" s="13"/>
    </row>
    <row r="40" spans="1:7" s="59" customFormat="1" ht="15">
      <c r="A40" s="148" t="s">
        <v>50</v>
      </c>
      <c r="B40" s="57"/>
      <c r="C40" s="146">
        <v>2362</v>
      </c>
      <c r="D40" s="150"/>
      <c r="E40" s="146">
        <v>523</v>
      </c>
      <c r="F40" s="57"/>
      <c r="G40" s="58"/>
    </row>
    <row r="41" spans="1:7" s="59" customFormat="1" ht="15">
      <c r="A41" s="148"/>
      <c r="B41" s="57"/>
      <c r="C41" s="146"/>
      <c r="D41" s="57"/>
      <c r="E41" s="146"/>
      <c r="F41" s="57"/>
      <c r="G41" s="58"/>
    </row>
    <row r="42" spans="1:7" s="61" customFormat="1" ht="12.75" customHeight="1" thickBot="1">
      <c r="A42" s="62" t="s">
        <v>136</v>
      </c>
      <c r="B42" s="215">
        <v>17</v>
      </c>
      <c r="C42" s="151">
        <f>SUM(C38,C40)</f>
        <v>2625</v>
      </c>
      <c r="D42" s="142"/>
      <c r="E42" s="151">
        <f>SUM(E38,E40)</f>
        <v>630</v>
      </c>
      <c r="F42" s="56"/>
      <c r="G42" s="60"/>
    </row>
    <row r="43" spans="1:7" s="61" customFormat="1" ht="15" thickTop="1">
      <c r="A43" s="152"/>
      <c r="B43" s="215"/>
      <c r="C43" s="89"/>
      <c r="D43" s="142"/>
      <c r="E43" s="89"/>
      <c r="F43" s="56"/>
      <c r="G43" s="60"/>
    </row>
    <row r="44" spans="1:5" ht="15">
      <c r="A44" s="176"/>
      <c r="B44" s="215"/>
      <c r="C44" s="13"/>
      <c r="E44" s="13"/>
    </row>
    <row r="45" spans="1:5" ht="15">
      <c r="A45" s="227"/>
      <c r="B45" s="38"/>
      <c r="C45" s="48"/>
      <c r="D45" s="67"/>
      <c r="E45" s="13"/>
    </row>
    <row r="46" spans="1:5" ht="15">
      <c r="A46" s="202"/>
      <c r="B46" s="38"/>
      <c r="C46" s="93"/>
      <c r="D46" s="93"/>
      <c r="E46" s="107"/>
    </row>
    <row r="47" spans="1:5" ht="15">
      <c r="A47" s="228"/>
      <c r="B47" s="229"/>
      <c r="C47" s="229"/>
      <c r="D47" s="229"/>
      <c r="E47" s="37"/>
    </row>
    <row r="48" spans="1:5" ht="15">
      <c r="A48" s="230"/>
      <c r="B48" s="229"/>
      <c r="C48" s="229"/>
      <c r="D48" s="229"/>
      <c r="E48" s="37"/>
    </row>
    <row r="49" spans="1:5" ht="15">
      <c r="A49" s="230"/>
      <c r="B49" s="229"/>
      <c r="C49" s="229"/>
      <c r="D49" s="229"/>
      <c r="E49" s="37"/>
    </row>
    <row r="50" spans="1:5" ht="15">
      <c r="A50" s="230"/>
      <c r="B50" s="229"/>
      <c r="C50" s="229"/>
      <c r="D50" s="229"/>
      <c r="E50" s="37"/>
    </row>
    <row r="51" spans="1:5" ht="15">
      <c r="A51" s="109"/>
      <c r="B51" s="93"/>
      <c r="C51" s="93"/>
      <c r="D51" s="35"/>
      <c r="E51" s="37"/>
    </row>
    <row r="52" spans="1:5" ht="15">
      <c r="A52" s="110" t="s">
        <v>77</v>
      </c>
      <c r="B52" s="200" t="s">
        <v>127</v>
      </c>
      <c r="E52" s="86"/>
    </row>
    <row r="53" spans="1:7" ht="15">
      <c r="A53" s="153" t="s">
        <v>48</v>
      </c>
      <c r="B53" s="94"/>
      <c r="F53" s="70" t="s">
        <v>128</v>
      </c>
      <c r="G53" s="16"/>
    </row>
    <row r="54" spans="1:6" ht="15">
      <c r="A54" s="115"/>
      <c r="B54" s="205"/>
      <c r="C54" s="94"/>
      <c r="D54" s="116"/>
      <c r="E54" s="116"/>
      <c r="F54" s="51"/>
    </row>
    <row r="55" spans="1:6" ht="15">
      <c r="A55" s="116"/>
      <c r="B55" s="205"/>
      <c r="C55" s="94"/>
      <c r="D55" s="116"/>
      <c r="E55" s="116"/>
      <c r="F55" s="51"/>
    </row>
    <row r="56" spans="1:6" ht="15">
      <c r="A56" s="51"/>
      <c r="B56" s="205"/>
      <c r="C56" s="94"/>
      <c r="D56" s="51"/>
      <c r="E56" s="51"/>
      <c r="F56" s="51"/>
    </row>
    <row r="57" spans="1:6" ht="15" customHeight="1">
      <c r="A57" s="243"/>
      <c r="B57" s="243"/>
      <c r="C57" s="243"/>
      <c r="D57" s="243"/>
      <c r="E57" s="243"/>
      <c r="F57" s="243"/>
    </row>
    <row r="58" ht="15">
      <c r="A58" s="46"/>
    </row>
    <row r="59" ht="15">
      <c r="A59" s="97"/>
    </row>
    <row r="60" ht="15">
      <c r="A60" s="91"/>
    </row>
    <row r="61" ht="15">
      <c r="A61" s="47"/>
    </row>
    <row r="62" ht="15">
      <c r="A62" s="24"/>
    </row>
    <row r="63" ht="15">
      <c r="A63" s="25"/>
    </row>
    <row r="64" ht="15">
      <c r="A64" s="24"/>
    </row>
    <row r="65" ht="15">
      <c r="A65" s="1"/>
    </row>
    <row r="66" ht="15">
      <c r="A66" s="1"/>
    </row>
  </sheetData>
  <sheetProtection/>
  <mergeCells count="5">
    <mergeCell ref="A57:F57"/>
    <mergeCell ref="C5:C6"/>
    <mergeCell ref="E5:E6"/>
    <mergeCell ref="A1:E1"/>
    <mergeCell ref="A2:E2"/>
  </mergeCells>
  <printOptions/>
  <pageMargins left="0.95" right="0.5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90" zoomScaleSheetLayoutView="90" zoomScalePageLayoutView="0" workbookViewId="0" topLeftCell="A1">
      <selection activeCell="I27" sqref="I27"/>
    </sheetView>
  </sheetViews>
  <sheetFormatPr defaultColWidth="9.140625" defaultRowHeight="12.75"/>
  <cols>
    <col min="1" max="1" width="52.00390625" style="26" customWidth="1"/>
    <col min="2" max="2" width="10.421875" style="26" bestFit="1" customWidth="1"/>
    <col min="3" max="3" width="15.00390625" style="26" customWidth="1"/>
    <col min="4" max="4" width="0.71875" style="26" customWidth="1"/>
    <col min="5" max="5" width="13.8515625" style="26" customWidth="1"/>
    <col min="6" max="6" width="0.71875" style="26" customWidth="1"/>
    <col min="7" max="7" width="14.57421875" style="26" customWidth="1"/>
    <col min="8" max="8" width="0.71875" style="26" customWidth="1"/>
    <col min="9" max="9" width="17.421875" style="26" customWidth="1"/>
    <col min="10" max="10" width="0.85546875" style="26" customWidth="1"/>
    <col min="11" max="11" width="14.7109375" style="26" customWidth="1"/>
    <col min="12" max="16384" width="9.140625" style="26" customWidth="1"/>
  </cols>
  <sheetData>
    <row r="1" spans="1:11" ht="18" customHeight="1">
      <c r="A1" s="2" t="str">
        <f>'Cover '!D1</f>
        <v>НЕОХИМ АД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246" t="s">
        <v>113</v>
      </c>
      <c r="B2" s="246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8" customHeight="1">
      <c r="A3" s="19" t="s">
        <v>133</v>
      </c>
      <c r="B3" s="54"/>
      <c r="C3" s="29"/>
      <c r="D3" s="29"/>
      <c r="E3" s="29"/>
      <c r="F3" s="29"/>
      <c r="G3" s="29"/>
      <c r="H3" s="29"/>
      <c r="I3" s="29"/>
      <c r="J3" s="29"/>
      <c r="K3" s="29"/>
    </row>
    <row r="4" spans="1:11" ht="18" customHeight="1">
      <c r="A4" s="54"/>
      <c r="B4" s="54"/>
      <c r="C4" s="29"/>
      <c r="D4" s="29"/>
      <c r="E4" s="29"/>
      <c r="F4" s="29"/>
      <c r="G4" s="29"/>
      <c r="H4" s="29"/>
      <c r="I4" s="29"/>
      <c r="J4" s="29"/>
      <c r="K4" s="29"/>
    </row>
    <row r="5" spans="1:11" ht="18" customHeight="1">
      <c r="A5" s="54"/>
      <c r="B5" s="54"/>
      <c r="C5" s="29"/>
      <c r="D5" s="29"/>
      <c r="E5" s="29"/>
      <c r="F5" s="29"/>
      <c r="G5" s="29"/>
      <c r="H5" s="29"/>
      <c r="I5" s="29"/>
      <c r="J5" s="29"/>
      <c r="K5" s="29"/>
    </row>
    <row r="6" spans="1:11" ht="16.5" customHeight="1">
      <c r="A6" s="246"/>
      <c r="B6" s="246"/>
      <c r="C6" s="248"/>
      <c r="D6" s="248"/>
      <c r="E6" s="248"/>
      <c r="F6" s="248"/>
      <c r="G6" s="248"/>
      <c r="H6" s="248"/>
      <c r="I6" s="248"/>
      <c r="J6" s="248"/>
      <c r="K6" s="248"/>
    </row>
    <row r="7" spans="1:11" s="65" customFormat="1" ht="15" customHeight="1">
      <c r="A7" s="251"/>
      <c r="B7" s="92"/>
      <c r="C7" s="249" t="s">
        <v>42</v>
      </c>
      <c r="D7" s="64"/>
      <c r="E7" s="249" t="s">
        <v>63</v>
      </c>
      <c r="F7" s="64"/>
      <c r="G7" s="249" t="s">
        <v>20</v>
      </c>
      <c r="H7" s="64"/>
      <c r="I7" s="249" t="s">
        <v>106</v>
      </c>
      <c r="J7" s="64"/>
      <c r="K7" s="249" t="s">
        <v>56</v>
      </c>
    </row>
    <row r="8" spans="1:11" s="66" customFormat="1" ht="45" customHeight="1">
      <c r="A8" s="252"/>
      <c r="B8" s="95" t="s">
        <v>4</v>
      </c>
      <c r="C8" s="250"/>
      <c r="D8" s="38"/>
      <c r="E8" s="250"/>
      <c r="F8" s="38"/>
      <c r="G8" s="250"/>
      <c r="H8" s="38"/>
      <c r="I8" s="250"/>
      <c r="J8" s="38"/>
      <c r="K8" s="250"/>
    </row>
    <row r="9" spans="1:11" s="69" customFormat="1" ht="15">
      <c r="A9" s="84"/>
      <c r="B9" s="84"/>
      <c r="C9" s="68" t="s">
        <v>104</v>
      </c>
      <c r="D9" s="68"/>
      <c r="E9" s="68" t="s">
        <v>104</v>
      </c>
      <c r="F9" s="68"/>
      <c r="G9" s="68" t="s">
        <v>104</v>
      </c>
      <c r="H9" s="68"/>
      <c r="I9" s="68" t="s">
        <v>104</v>
      </c>
      <c r="J9" s="68"/>
      <c r="K9" s="68" t="s">
        <v>104</v>
      </c>
    </row>
    <row r="10" spans="1:11" s="66" customFormat="1" ht="15">
      <c r="A10" s="83"/>
      <c r="B10" s="83"/>
      <c r="C10" s="67"/>
      <c r="D10" s="67"/>
      <c r="E10" s="67"/>
      <c r="F10" s="67"/>
      <c r="G10" s="67"/>
      <c r="H10" s="67"/>
      <c r="I10" s="68"/>
      <c r="J10" s="67"/>
      <c r="K10" s="67"/>
    </row>
    <row r="11" spans="1:11" s="66" customFormat="1" ht="15">
      <c r="A11" s="154" t="s">
        <v>130</v>
      </c>
      <c r="B11" s="154"/>
      <c r="C11" s="155">
        <v>2654</v>
      </c>
      <c r="D11" s="156"/>
      <c r="E11" s="155">
        <v>-3575</v>
      </c>
      <c r="F11" s="156"/>
      <c r="G11" s="155">
        <v>265</v>
      </c>
      <c r="H11" s="156"/>
      <c r="I11" s="155">
        <v>103303</v>
      </c>
      <c r="J11" s="156"/>
      <c r="K11" s="155">
        <f>SUM(C11:I11)</f>
        <v>102647</v>
      </c>
    </row>
    <row r="12" spans="1:11" s="66" customFormat="1" ht="15">
      <c r="A12" s="92"/>
      <c r="B12" s="92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1:11" s="66" customFormat="1" ht="15">
      <c r="A13" s="162" t="s">
        <v>116</v>
      </c>
      <c r="B13" s="92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s="63" customFormat="1" ht="6.75" customHeight="1">
      <c r="A14" s="174"/>
      <c r="B14" s="217"/>
      <c r="C14" s="175"/>
      <c r="D14" s="175"/>
      <c r="E14" s="175"/>
      <c r="F14" s="175"/>
      <c r="G14" s="175"/>
      <c r="H14" s="175"/>
      <c r="I14" s="175"/>
      <c r="J14" s="174"/>
      <c r="K14" s="175"/>
    </row>
    <row r="15" spans="1:11" s="66" customFormat="1" ht="15">
      <c r="A15" s="92" t="s">
        <v>118</v>
      </c>
      <c r="B15" s="158"/>
      <c r="C15" s="159">
        <v>0</v>
      </c>
      <c r="D15" s="157"/>
      <c r="E15" s="159">
        <v>0</v>
      </c>
      <c r="F15" s="157"/>
      <c r="G15" s="159">
        <v>0</v>
      </c>
      <c r="H15" s="157"/>
      <c r="I15" s="157">
        <v>-9780</v>
      </c>
      <c r="J15" s="92"/>
      <c r="K15" s="157">
        <f>SUM(C15:I15)</f>
        <v>-9780</v>
      </c>
    </row>
    <row r="16" spans="1:11" s="66" customFormat="1" ht="6.75" customHeight="1">
      <c r="A16" s="92"/>
      <c r="B16" s="158"/>
      <c r="C16" s="157"/>
      <c r="D16" s="157"/>
      <c r="E16" s="157"/>
      <c r="F16" s="157"/>
      <c r="G16" s="157"/>
      <c r="H16" s="157"/>
      <c r="I16" s="157"/>
      <c r="J16" s="92"/>
      <c r="K16" s="157"/>
    </row>
    <row r="17" spans="1:11" s="66" customFormat="1" ht="15">
      <c r="A17" s="158" t="s">
        <v>109</v>
      </c>
      <c r="B17" s="218"/>
      <c r="C17" s="159">
        <v>0</v>
      </c>
      <c r="D17" s="159"/>
      <c r="E17" s="159">
        <v>0</v>
      </c>
      <c r="F17" s="159"/>
      <c r="G17" s="159">
        <v>0</v>
      </c>
      <c r="H17" s="159"/>
      <c r="I17" s="159">
        <v>0</v>
      </c>
      <c r="J17" s="159"/>
      <c r="K17" s="157">
        <f>SUM(C17:I17)</f>
        <v>0</v>
      </c>
    </row>
    <row r="18" spans="1:11" s="66" customFormat="1" ht="7.5" customHeight="1">
      <c r="A18" s="154"/>
      <c r="B18" s="154"/>
      <c r="C18" s="159"/>
      <c r="D18" s="159"/>
      <c r="E18" s="159"/>
      <c r="F18" s="159"/>
      <c r="G18" s="159"/>
      <c r="H18" s="159"/>
      <c r="I18" s="159"/>
      <c r="J18" s="159"/>
      <c r="K18" s="159"/>
    </row>
    <row r="19" spans="1:11" s="66" customFormat="1" ht="15.75" thickBot="1">
      <c r="A19" s="154" t="s">
        <v>123</v>
      </c>
      <c r="B19" s="219"/>
      <c r="C19" s="160">
        <f>C11+C17</f>
        <v>2654</v>
      </c>
      <c r="D19" s="159"/>
      <c r="E19" s="160">
        <f>E11+E17</f>
        <v>-3575</v>
      </c>
      <c r="F19" s="159"/>
      <c r="G19" s="160">
        <f>G11+G17</f>
        <v>265</v>
      </c>
      <c r="H19" s="159"/>
      <c r="I19" s="160">
        <f>I11+I17+I15</f>
        <v>93523</v>
      </c>
      <c r="J19" s="159"/>
      <c r="K19" s="160">
        <f>K11+K17+K15</f>
        <v>92867</v>
      </c>
    </row>
    <row r="20" spans="1:11" s="52" customFormat="1" ht="9" customHeight="1" thickTop="1">
      <c r="A20" s="92"/>
      <c r="B20" s="92"/>
      <c r="C20" s="157"/>
      <c r="D20" s="157"/>
      <c r="E20" s="157"/>
      <c r="F20" s="157"/>
      <c r="G20" s="157"/>
      <c r="H20" s="157"/>
      <c r="I20" s="157"/>
      <c r="J20" s="157"/>
      <c r="K20" s="157"/>
    </row>
    <row r="21" spans="1:11" s="52" customFormat="1" ht="15">
      <c r="A21" s="162" t="s">
        <v>131</v>
      </c>
      <c r="B21" s="92"/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11" s="63" customFormat="1" ht="6.75" customHeight="1">
      <c r="A22" s="174"/>
      <c r="B22" s="217"/>
      <c r="C22" s="175"/>
      <c r="D22" s="175"/>
      <c r="E22" s="175"/>
      <c r="F22" s="175"/>
      <c r="G22" s="175"/>
      <c r="H22" s="175"/>
      <c r="I22" s="175"/>
      <c r="J22" s="174"/>
      <c r="K22" s="175"/>
    </row>
    <row r="23" spans="1:11" s="52" customFormat="1" ht="15">
      <c r="A23" s="232" t="s">
        <v>132</v>
      </c>
      <c r="B23" s="92"/>
      <c r="C23" s="159">
        <v>0</v>
      </c>
      <c r="D23" s="157"/>
      <c r="E23" s="159">
        <v>0</v>
      </c>
      <c r="F23" s="157"/>
      <c r="G23" s="159">
        <v>0</v>
      </c>
      <c r="H23" s="157"/>
      <c r="I23" s="157">
        <f>'IS'!D26</f>
        <v>19072</v>
      </c>
      <c r="J23" s="157"/>
      <c r="K23" s="157">
        <f>SUM(C23:I23)</f>
        <v>19072</v>
      </c>
    </row>
    <row r="24" spans="1:11" s="63" customFormat="1" ht="6.75" customHeight="1">
      <c r="A24" s="174"/>
      <c r="B24" s="217"/>
      <c r="C24" s="175"/>
      <c r="D24" s="175"/>
      <c r="E24" s="175"/>
      <c r="F24" s="175"/>
      <c r="G24" s="175"/>
      <c r="H24" s="175"/>
      <c r="I24" s="175"/>
      <c r="J24" s="174"/>
      <c r="K24" s="175"/>
    </row>
    <row r="25" spans="1:11" s="52" customFormat="1" ht="15">
      <c r="A25" s="158" t="s">
        <v>109</v>
      </c>
      <c r="B25" s="218"/>
      <c r="C25" s="159">
        <v>0</v>
      </c>
      <c r="D25" s="159"/>
      <c r="E25" s="159">
        <v>0</v>
      </c>
      <c r="F25" s="159"/>
      <c r="G25" s="159">
        <v>0</v>
      </c>
      <c r="H25" s="159"/>
      <c r="I25" s="159">
        <v>0</v>
      </c>
      <c r="J25" s="159"/>
      <c r="K25" s="157">
        <f>SUM(C25:I25)</f>
        <v>0</v>
      </c>
    </row>
    <row r="26" spans="1:11" s="52" customFormat="1" ht="6.75" customHeight="1">
      <c r="A26" s="154"/>
      <c r="B26" s="154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11" s="52" customFormat="1" ht="15.75" thickBot="1">
      <c r="A27" s="154" t="s">
        <v>137</v>
      </c>
      <c r="B27" s="219">
        <v>18</v>
      </c>
      <c r="C27" s="160">
        <f>SUM(C19:C25)</f>
        <v>2654</v>
      </c>
      <c r="D27" s="159"/>
      <c r="E27" s="160">
        <f>SUM(E19:E25)</f>
        <v>-3575</v>
      </c>
      <c r="F27" s="159"/>
      <c r="G27" s="160">
        <f>SUM(G19:G25)</f>
        <v>265</v>
      </c>
      <c r="H27" s="159"/>
      <c r="I27" s="160">
        <f>SUM(I19:I25)</f>
        <v>112595</v>
      </c>
      <c r="J27" s="159"/>
      <c r="K27" s="160">
        <f>SUM(K19:K25)</f>
        <v>111939</v>
      </c>
    </row>
    <row r="28" spans="1:11" s="52" customFormat="1" ht="15.75" thickTop="1">
      <c r="A28" s="189"/>
      <c r="B28" s="189"/>
      <c r="C28" s="188"/>
      <c r="D28" s="188"/>
      <c r="E28" s="188"/>
      <c r="F28" s="188"/>
      <c r="G28" s="188"/>
      <c r="H28" s="188"/>
      <c r="I28" s="188"/>
      <c r="J28" s="161"/>
      <c r="K28" s="161"/>
    </row>
    <row r="29" spans="1:11" s="52" customFormat="1" ht="15">
      <c r="A29" s="189"/>
      <c r="B29" s="189"/>
      <c r="C29" s="188"/>
      <c r="D29" s="188"/>
      <c r="E29" s="188"/>
      <c r="F29" s="188"/>
      <c r="G29" s="188"/>
      <c r="H29" s="188"/>
      <c r="I29" s="188"/>
      <c r="J29" s="161"/>
      <c r="K29" s="161"/>
    </row>
    <row r="30" spans="1:11" s="52" customFormat="1" ht="15">
      <c r="A30" s="227"/>
      <c r="B30" s="38"/>
      <c r="C30" s="48"/>
      <c r="D30" s="67"/>
      <c r="E30" s="188"/>
      <c r="F30" s="188"/>
      <c r="G30" s="188"/>
      <c r="H30" s="188"/>
      <c r="I30" s="188"/>
      <c r="J30" s="161"/>
      <c r="K30" s="161"/>
    </row>
    <row r="31" spans="1:11" s="52" customFormat="1" ht="15">
      <c r="A31" s="227"/>
      <c r="B31" s="38"/>
      <c r="C31" s="48"/>
      <c r="D31" s="67"/>
      <c r="E31" s="188"/>
      <c r="F31" s="188"/>
      <c r="G31" s="188"/>
      <c r="H31" s="188"/>
      <c r="I31" s="188"/>
      <c r="J31" s="161"/>
      <c r="K31" s="161"/>
    </row>
    <row r="32" spans="1:11" s="63" customFormat="1" ht="15">
      <c r="A32" s="202"/>
      <c r="B32" s="38"/>
      <c r="C32" s="93"/>
      <c r="D32" s="93"/>
      <c r="E32" s="188"/>
      <c r="F32" s="188"/>
      <c r="G32" s="188"/>
      <c r="H32" s="188"/>
      <c r="I32" s="188"/>
      <c r="J32" s="161"/>
      <c r="K32" s="161"/>
    </row>
    <row r="33" spans="1:11" s="63" customFormat="1" ht="14.25">
      <c r="A33" s="228"/>
      <c r="B33" s="229"/>
      <c r="C33" s="229"/>
      <c r="D33" s="229"/>
      <c r="E33" s="188"/>
      <c r="F33" s="188"/>
      <c r="G33" s="188"/>
      <c r="H33" s="188"/>
      <c r="I33" s="188"/>
      <c r="J33" s="161"/>
      <c r="K33" s="161"/>
    </row>
    <row r="34" spans="1:11" s="63" customFormat="1" ht="15">
      <c r="A34" s="230"/>
      <c r="B34" s="229"/>
      <c r="C34" s="229"/>
      <c r="D34" s="229"/>
      <c r="E34" s="163"/>
      <c r="F34" s="163"/>
      <c r="G34" s="163"/>
      <c r="H34" s="163"/>
      <c r="I34" s="163"/>
      <c r="J34" s="163"/>
      <c r="K34" s="163"/>
    </row>
    <row r="35" spans="1:11" s="28" customFormat="1" ht="15">
      <c r="A35" s="190"/>
      <c r="B35" s="191"/>
      <c r="C35" s="191"/>
      <c r="D35" s="191"/>
      <c r="E35" s="163"/>
      <c r="F35" s="163"/>
      <c r="G35" s="163"/>
      <c r="H35" s="163"/>
      <c r="I35" s="163"/>
      <c r="J35" s="163"/>
      <c r="K35" s="163"/>
    </row>
    <row r="36" spans="1:11" s="28" customFormat="1" ht="15">
      <c r="A36" s="192"/>
      <c r="B36" s="220"/>
      <c r="C36" s="193"/>
      <c r="D36" s="193"/>
      <c r="E36" s="163"/>
      <c r="F36" s="163"/>
      <c r="G36" s="163"/>
      <c r="H36" s="163"/>
      <c r="I36" s="163"/>
      <c r="J36" s="163"/>
      <c r="K36" s="163"/>
    </row>
    <row r="37" spans="1:11" s="28" customFormat="1" ht="15">
      <c r="A37" s="194"/>
      <c r="B37" s="220"/>
      <c r="C37" s="193"/>
      <c r="D37" s="193"/>
      <c r="E37" s="163"/>
      <c r="F37" s="163"/>
      <c r="G37" s="163"/>
      <c r="H37" s="163"/>
      <c r="I37" s="163"/>
      <c r="J37" s="163"/>
      <c r="K37" s="163"/>
    </row>
    <row r="38" spans="1:11" s="28" customFormat="1" ht="15">
      <c r="A38" s="194"/>
      <c r="B38" s="220"/>
      <c r="C38" s="193"/>
      <c r="D38" s="193"/>
      <c r="E38" s="163"/>
      <c r="F38" s="163"/>
      <c r="G38" s="163"/>
      <c r="H38" s="163"/>
      <c r="I38" s="163"/>
      <c r="J38" s="163"/>
      <c r="K38" s="163"/>
    </row>
    <row r="39" spans="1:11" s="28" customFormat="1" ht="15">
      <c r="A39" s="192" t="s">
        <v>77</v>
      </c>
      <c r="B39" s="221"/>
      <c r="C39" s="192"/>
      <c r="D39" s="10"/>
      <c r="E39" s="192" t="s">
        <v>127</v>
      </c>
      <c r="F39" s="10"/>
      <c r="G39" s="195"/>
      <c r="H39" s="163"/>
      <c r="I39" s="163"/>
      <c r="J39" s="163"/>
      <c r="K39" s="163"/>
    </row>
    <row r="40" spans="1:11" s="27" customFormat="1" ht="15">
      <c r="A40" s="196" t="s">
        <v>48</v>
      </c>
      <c r="B40" s="221"/>
      <c r="C40" s="193"/>
      <c r="D40" s="194"/>
      <c r="E40" s="163"/>
      <c r="F40" s="163"/>
      <c r="G40" s="163"/>
      <c r="H40" s="163"/>
      <c r="I40" s="197" t="s">
        <v>128</v>
      </c>
      <c r="J40" s="22"/>
      <c r="K40" s="163"/>
    </row>
    <row r="41" spans="1:11" s="27" customFormat="1" ht="15">
      <c r="A41" s="198"/>
      <c r="B41" s="221"/>
      <c r="C41" s="193"/>
      <c r="D41" s="199"/>
      <c r="E41" s="26"/>
      <c r="F41" s="26"/>
      <c r="G41" s="26"/>
      <c r="H41" s="26"/>
      <c r="I41" s="198"/>
      <c r="J41" s="10"/>
      <c r="K41" s="44"/>
    </row>
    <row r="42" spans="1:11" s="27" customFormat="1" ht="15">
      <c r="A42" s="18"/>
      <c r="B42" s="51"/>
      <c r="C42" s="44"/>
      <c r="D42" s="10"/>
      <c r="E42" s="26"/>
      <c r="F42" s="26"/>
      <c r="G42" s="26"/>
      <c r="H42" s="26"/>
      <c r="I42" s="23"/>
      <c r="J42" s="18"/>
      <c r="K42" s="70"/>
    </row>
    <row r="43" spans="1:10" ht="15">
      <c r="A43" s="18"/>
      <c r="B43" s="51"/>
      <c r="C43" s="23"/>
      <c r="D43" s="18"/>
      <c r="I43" s="16"/>
      <c r="J43" s="10"/>
    </row>
    <row r="44" spans="1:4" ht="15">
      <c r="A44" s="45"/>
      <c r="B44" s="216"/>
      <c r="C44" s="16"/>
      <c r="D44" s="10"/>
    </row>
    <row r="45" spans="1:4" ht="15">
      <c r="A45" s="46"/>
      <c r="B45" s="216"/>
      <c r="C45" s="16"/>
      <c r="D45" s="10"/>
    </row>
    <row r="46" spans="1:4" ht="15">
      <c r="A46" s="90"/>
      <c r="B46" s="216"/>
      <c r="C46" s="16"/>
      <c r="D46" s="10"/>
    </row>
    <row r="48" ht="15">
      <c r="A48" s="36"/>
    </row>
    <row r="52" spans="1:2" ht="15">
      <c r="A52" s="85"/>
      <c r="B52" s="85"/>
    </row>
    <row r="67" spans="1:6" ht="15">
      <c r="A67" s="99"/>
      <c r="B67" s="205"/>
      <c r="C67" s="94"/>
      <c r="D67" s="51"/>
      <c r="E67" s="51"/>
      <c r="F67" s="51"/>
    </row>
    <row r="68" spans="1:6" ht="15">
      <c r="A68" s="51"/>
      <c r="B68" s="205"/>
      <c r="C68" s="94"/>
      <c r="D68" s="51"/>
      <c r="E68" s="51"/>
      <c r="F68" s="51"/>
    </row>
    <row r="69" spans="1:6" ht="15">
      <c r="A69" s="51"/>
      <c r="B69" s="205"/>
      <c r="C69" s="94"/>
      <c r="D69" s="51"/>
      <c r="E69" s="51"/>
      <c r="F69" s="51"/>
    </row>
    <row r="70" spans="1:6" ht="15">
      <c r="A70" s="243"/>
      <c r="B70" s="243"/>
      <c r="C70" s="243"/>
      <c r="D70" s="243"/>
      <c r="E70" s="243"/>
      <c r="F70" s="243"/>
    </row>
  </sheetData>
  <sheetProtection/>
  <mergeCells count="9">
    <mergeCell ref="A70:F70"/>
    <mergeCell ref="A2:K2"/>
    <mergeCell ref="A6:K6"/>
    <mergeCell ref="C7:C8"/>
    <mergeCell ref="G7:G8"/>
    <mergeCell ref="I7:I8"/>
    <mergeCell ref="K7:K8"/>
    <mergeCell ref="A7:A8"/>
    <mergeCell ref="E7:E8"/>
  </mergeCells>
  <printOptions/>
  <pageMargins left="0.86" right="0.3937007874015748" top="0.3937007874015748" bottom="0.3937007874015748" header="0.5118110236220472" footer="0.5118110236220472"/>
  <pageSetup blackAndWhite="1" firstPageNumber="4" useFirstPageNumber="1" fitToHeight="1" fitToWidth="1" horizontalDpi="600" verticalDpi="600" orientation="portrait" paperSize="9" scale="64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2011-07-22T08:25:54Z</cp:lastPrinted>
  <dcterms:created xsi:type="dcterms:W3CDTF">2003-02-07T14:36:34Z</dcterms:created>
  <dcterms:modified xsi:type="dcterms:W3CDTF">2011-07-22T08:33:56Z</dcterms:modified>
  <cp:category/>
  <cp:version/>
  <cp:contentType/>
  <cp:contentStatus/>
</cp:coreProperties>
</file>