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4"/>
  </bookViews>
  <sheets>
    <sheet name="Cover " sheetId="1" r:id="rId1"/>
    <sheet name="IS" sheetId="2" r:id="rId2"/>
    <sheet name="BS" sheetId="3" r:id="rId3"/>
    <sheet name="CFS" sheetId="4" r:id="rId4"/>
    <sheet name="EQS" sheetId="5" r:id="rId5"/>
  </sheets>
  <definedNames>
    <definedName name="AS2DocOpenMode" hidden="1">"AS2DocumentEdit"</definedName>
    <definedName name="_xlnm.Print_Area" localSheetId="2">'BS'!$A$1:$F$60</definedName>
    <definedName name="_xlnm.Print_Area" localSheetId="3">'CFS'!$A$1:$E$44</definedName>
    <definedName name="_xlnm.Print_Titles" localSheetId="2">'BS'!$1:$3</definedName>
    <definedName name="_xlnm.Print_Titles" localSheetId="1">'IS'!$1:$2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'CFS'!$60:$65536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'CFS'!$A$1:$G$32</definedName>
    <definedName name="Z_2BD2C2C3_AF9C_11D6_9CEF_00D009775214_.wvu.Rows" localSheetId="3" hidden="1">'CFS'!$58:$65536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'CFS'!$60:$65536,'CFS'!$41:$43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'EQS'!$A$1:$I$26</definedName>
    <definedName name="Z_9656BBF7_C4A3_41EC_B0C6_A21B380E3C2F_.wvu.Rows" localSheetId="3" hidden="1">'CFS'!$60:$65536,'CFS'!$41:$43</definedName>
  </definedNames>
  <calcPr fullCalcOnLoad="1"/>
</workbook>
</file>

<file path=xl/sharedStrings.xml><?xml version="1.0" encoding="utf-8"?>
<sst xmlns="http://schemas.openxmlformats.org/spreadsheetml/2006/main" count="161" uniqueCount="131">
  <si>
    <t>Име на дружеството:</t>
  </si>
  <si>
    <t>Адрес на управление:</t>
  </si>
  <si>
    <t>Обслужващи банки:</t>
  </si>
  <si>
    <t>Приложение</t>
  </si>
  <si>
    <t>2002 хил.лв.</t>
  </si>
  <si>
    <t>Разходи за материали</t>
  </si>
  <si>
    <t>Разходи за външни услуги</t>
  </si>
  <si>
    <t>Разходи за амортизации</t>
  </si>
  <si>
    <t>Други разходи</t>
  </si>
  <si>
    <t>Наименование на приходите</t>
  </si>
  <si>
    <t>АКТИВ</t>
  </si>
  <si>
    <t>Приложения</t>
  </si>
  <si>
    <t>Постъпления от клиенти</t>
  </si>
  <si>
    <t>Плащания на доставчици</t>
  </si>
  <si>
    <t>Платени данъци върху печалбата</t>
  </si>
  <si>
    <t>Материални запаси</t>
  </si>
  <si>
    <t>Разходи за персонала</t>
  </si>
  <si>
    <t>Натрупани печалби</t>
  </si>
  <si>
    <t>BGN'000</t>
  </si>
  <si>
    <t>град Димитровград</t>
  </si>
  <si>
    <t>ул."Химкомбинатска" №3</t>
  </si>
  <si>
    <t>Катя Господинова Петрова</t>
  </si>
  <si>
    <t>Печалба от дейността</t>
  </si>
  <si>
    <t>БАЛАНС</t>
  </si>
  <si>
    <t>Нетекущи активи</t>
  </si>
  <si>
    <t>Текущи активи</t>
  </si>
  <si>
    <t>Общо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</si>
  <si>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</si>
  <si>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</si>
  <si>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</si>
  <si>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Нетна печалба за годината</t>
  </si>
  <si>
    <t>Плащания по финансов лизинг</t>
  </si>
  <si>
    <t>СОБСТВЕН КАПИТАЛ И ПАСИВИ</t>
  </si>
  <si>
    <t>Общо собствен капитал и пасиви</t>
  </si>
  <si>
    <t>Изпълнителен директор:</t>
  </si>
  <si>
    <t>Търговски вземания</t>
  </si>
  <si>
    <t>Инвестиции в дъщерни предприятия</t>
  </si>
  <si>
    <t>Дългосрочни задължения към доставчици</t>
  </si>
  <si>
    <t>Законови резерви</t>
  </si>
  <si>
    <t>Вземания от свързани лица</t>
  </si>
  <si>
    <t>Пасиви по отсрочени данъци</t>
  </si>
  <si>
    <t>Задължения към свързани лица</t>
  </si>
  <si>
    <t>Задължения към персонала и осигурителни предприятия</t>
  </si>
  <si>
    <t>Изменение на запасите от продукция и незавършено производство</t>
  </si>
  <si>
    <t>Търговски задължения</t>
  </si>
  <si>
    <t>Съвет на директорите:</t>
  </si>
  <si>
    <t>Председател:Димчо Стайков Георгиев</t>
  </si>
  <si>
    <t>Членове:Димитър Стефанов Димитров</t>
  </si>
  <si>
    <t>Тома Кръстев Томов</t>
  </si>
  <si>
    <t>Тошо Иванов Димов</t>
  </si>
  <si>
    <t>Васил Живков Грънчаров</t>
  </si>
  <si>
    <t>Мохамед Хасан Мохамад Карабибар</t>
  </si>
  <si>
    <t>Виктория Илиева Ценова</t>
  </si>
  <si>
    <t>Таня Димитрова Кованлъшка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</si>
  <si>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</si>
  <si>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</si>
  <si>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</si>
  <si>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</si>
  <si>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Васил Георгиев Огнянов</t>
  </si>
  <si>
    <t>Ц К Б</t>
  </si>
  <si>
    <t xml:space="preserve">Б П Б </t>
  </si>
  <si>
    <t>Райфайзенбанк</t>
  </si>
  <si>
    <t>Одитори:</t>
  </si>
  <si>
    <t>Финансови (разходи)/приходи (нетно)</t>
  </si>
  <si>
    <t>Други</t>
  </si>
  <si>
    <t>Постъпления от продажба на имоти, машини и оборудване</t>
  </si>
  <si>
    <t>Покупки на имоти, машини и оборудване</t>
  </si>
  <si>
    <t xml:space="preserve"> </t>
  </si>
  <si>
    <t>ОТЧЕТ ЗА ПРОМЕНИТЕ В СОБСТВЕНИЯ КАПИТАЛ</t>
  </si>
  <si>
    <t>ОТЧЕТ ЗА ПАРИЧНИТЕ ПОТОЦИ</t>
  </si>
  <si>
    <t xml:space="preserve">ОТЧЕТ ЗА ДОХОДИТЕ </t>
  </si>
  <si>
    <t>Приходи от продажба на продукция</t>
  </si>
  <si>
    <t>Капитал и резерви</t>
  </si>
  <si>
    <t>Нематериални активи</t>
  </si>
  <si>
    <t>Други вземания</t>
  </si>
  <si>
    <t>Текущи задължения</t>
  </si>
  <si>
    <t>Други текущи задължения</t>
  </si>
  <si>
    <t>Други постъпления/(плащания), нетно</t>
  </si>
  <si>
    <t>Инвестиции на разположение и за продажба</t>
  </si>
  <si>
    <t>Дългосрочни вземания от свързани лица</t>
  </si>
  <si>
    <t>Основен акционерен капитал</t>
  </si>
  <si>
    <t>Финансов директор:</t>
  </si>
  <si>
    <t>Петя Василева Огнянова</t>
  </si>
  <si>
    <t>Елена Симеонова Шопова</t>
  </si>
  <si>
    <t>31 декември 2004               BGN'000</t>
  </si>
  <si>
    <t>-</t>
  </si>
  <si>
    <t>Имоти, машини,  и оборудване</t>
  </si>
  <si>
    <t>Платени данъци (без данъци върху печалбата)</t>
  </si>
  <si>
    <t>НЕОХИМ АД</t>
  </si>
  <si>
    <t>АФА ООД</t>
  </si>
  <si>
    <t>ТБ Хеброс АД</t>
  </si>
  <si>
    <t>Ейч Ви Би Банк Биохим АД</t>
  </si>
  <si>
    <t xml:space="preserve">Булбанк  АД </t>
  </si>
  <si>
    <t>(Димитър Димитров)</t>
  </si>
  <si>
    <t>(Тошо Димов)</t>
  </si>
  <si>
    <t>Нетни парични потоци използвани в инвестиционната дейност</t>
  </si>
  <si>
    <t>Нетни парични потоци от/(използвани във) финансовата дейност</t>
  </si>
  <si>
    <t>Нетни парични потоци от оперативната дейност</t>
  </si>
  <si>
    <t xml:space="preserve">Нетно (намаление)/увеличение на паричните средства и паричните еквиваленти </t>
  </si>
  <si>
    <t>Парични средства и парични еквиваленти на 1 януари</t>
  </si>
  <si>
    <t>Парични средства и парични еквиваленти на 31 декември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</si>
  <si>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</si>
  <si>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</si>
  <si>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Други постъпления/(плащания) от инвестиционна дейност</t>
  </si>
  <si>
    <t>Получени лихви</t>
  </si>
  <si>
    <t>Курсови разлики, нетно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</si>
  <si>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</si>
  <si>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</si>
  <si>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</si>
  <si>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Получени заеми</t>
  </si>
  <si>
    <t>Платени лихви и такси по заеми за оборотни средства</t>
  </si>
  <si>
    <t>Парични средства и парични еквиваленти</t>
  </si>
  <si>
    <t>Печалба преди облагане с данъци</t>
  </si>
  <si>
    <t>Нетекущи задължения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</si>
  <si>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</si>
  <si>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</si>
  <si>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</si>
  <si>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Получени дългосрочни банкови заеми</t>
  </si>
  <si>
    <t>Приходи от продажба на стоки</t>
  </si>
  <si>
    <t>Приходи от предоставени услуги</t>
  </si>
  <si>
    <t>Други приходи</t>
  </si>
  <si>
    <t>Балансова стойност на продадени активи(без продукция)</t>
  </si>
  <si>
    <t>Салдо на 1 януари 2005</t>
  </si>
  <si>
    <t>Салдо на 31 март 2005</t>
  </si>
  <si>
    <t xml:space="preserve">Нетна печалба </t>
  </si>
  <si>
    <t>10,11</t>
  </si>
  <si>
    <t>към 30.06. 2005 година</t>
  </si>
  <si>
    <t>30.06.2005   BGN'000</t>
  </si>
  <si>
    <t>30.06.2004   BGN'000</t>
  </si>
  <si>
    <t>към 30 юни 2005 година</t>
  </si>
  <si>
    <t>30 юни 2005               BGN'000</t>
  </si>
</sst>
</file>

<file path=xl/styles.xml><?xml version="1.0" encoding="utf-8"?>
<styleSheet xmlns="http://schemas.openxmlformats.org/spreadsheetml/2006/main">
  <numFmts count="35">
    <numFmt numFmtId="5" formatCode="&quot;лв&quot;#,##0_);\(&quot;лв&quot;#,##0\)"/>
    <numFmt numFmtId="6" formatCode="&quot;лв&quot;#,##0_);[Red]\(&quot;лв&quot;#,##0\)"/>
    <numFmt numFmtId="7" formatCode="&quot;лв&quot;#,##0.00_);\(&quot;лв&quot;#,##0.00\)"/>
    <numFmt numFmtId="8" formatCode="&quot;лв&quot;#,##0.00_);[Red]\(&quot;лв&quot;#,##0.00\)"/>
    <numFmt numFmtId="42" formatCode="_(&quot;лв&quot;* #,##0_);_(&quot;лв&quot;* \(#,##0\);_(&quot;лв&quot;* &quot;-&quot;_);_(@_)"/>
    <numFmt numFmtId="41" formatCode="_(* #,##0_);_(* \(#,##0\);_(* &quot;-&quot;_);_(@_)"/>
    <numFmt numFmtId="44" formatCode="_(&quot;лв&quot;* #,##0.00_);_(&quot;лв&quot;* \(#,##0.00\);_(&quot;лв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0_);\(0\)"/>
    <numFmt numFmtId="185" formatCode="_(* #,##0_);_(* \(#,##0\);_(* &quot;-&quot;??_);_(@_)"/>
    <numFmt numFmtId="186" formatCode="_(* #,##0.0_);_(* \(#,##0.0\);_(* &quot;-&quot;_);_(@_)"/>
    <numFmt numFmtId="187" formatCode="0.0"/>
    <numFmt numFmtId="188" formatCode="_(* #,##0.00_);_(* \(#,##0.00\);_(* &quot;-&quot;_);_(@_)"/>
    <numFmt numFmtId="189" formatCode="_(* #,##0.000_);_(* \(#,##0.000\);_(* &quot;-&quot;???_);_(@_)"/>
    <numFmt numFmtId="190" formatCode="_(* #,##0.0_);_(* \(#,##0.0\);_(* &quot;-&quot;??_);_(@_)"/>
  </numFmts>
  <fonts count="33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i/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7" fillId="0" borderId="0" xfId="21" applyFont="1" applyBorder="1" applyAlignment="1">
      <alignment vertical="center"/>
      <protection/>
    </xf>
    <xf numFmtId="0" fontId="9" fillId="0" borderId="1" xfId="21" applyFont="1" applyFill="1" applyBorder="1" applyAlignment="1">
      <alignment horizontal="left" vertical="center"/>
      <protection/>
    </xf>
    <xf numFmtId="0" fontId="8" fillId="0" borderId="0" xfId="25" applyFont="1" applyFill="1" applyBorder="1" applyAlignment="1">
      <alignment horizontal="center" vertical="center"/>
      <protection/>
    </xf>
    <xf numFmtId="0" fontId="8" fillId="0" borderId="0" xfId="25" applyFont="1" applyFill="1" applyAlignment="1">
      <alignment vertical="center"/>
      <protection/>
    </xf>
    <xf numFmtId="0" fontId="9" fillId="0" borderId="0" xfId="25" applyFont="1" applyFill="1" applyBorder="1" applyAlignment="1">
      <alignment horizontal="center" vertical="center"/>
      <protection/>
    </xf>
    <xf numFmtId="0" fontId="8" fillId="0" borderId="0" xfId="22" applyFont="1" applyFill="1" applyBorder="1" applyAlignment="1">
      <alignment vertical="center"/>
      <protection/>
    </xf>
    <xf numFmtId="15" fontId="10" fillId="0" borderId="0" xfId="21" applyNumberFormat="1" applyFont="1" applyFill="1" applyBorder="1" applyAlignment="1">
      <alignment horizontal="center" vertical="center" wrapText="1"/>
      <protection/>
    </xf>
    <xf numFmtId="49" fontId="10" fillId="0" borderId="0" xfId="23" applyNumberFormat="1" applyFont="1" applyFill="1" applyBorder="1" applyAlignment="1">
      <alignment horizontal="right" vertical="center" wrapText="1"/>
      <protection/>
    </xf>
    <xf numFmtId="49" fontId="10" fillId="0" borderId="0" xfId="23" applyNumberFormat="1" applyFont="1" applyFill="1" applyBorder="1" applyAlignment="1">
      <alignment horizontal="right" vertical="center"/>
      <protection/>
    </xf>
    <xf numFmtId="0" fontId="8" fillId="0" borderId="0" xfId="25" applyFont="1" applyFill="1" applyBorder="1" applyAlignment="1" quotePrefix="1">
      <alignment horizontal="center" vertical="center"/>
      <protection/>
    </xf>
    <xf numFmtId="0" fontId="8" fillId="0" borderId="0" xfId="22" applyFont="1" applyFill="1">
      <alignment/>
      <protection/>
    </xf>
    <xf numFmtId="0" fontId="8" fillId="0" borderId="0" xfId="22" applyFont="1" applyFill="1" applyBorder="1" applyAlignment="1">
      <alignment horizontal="center"/>
      <protection/>
    </xf>
    <xf numFmtId="41" fontId="8" fillId="0" borderId="0" xfId="22" applyNumberFormat="1" applyFont="1" applyFill="1" applyBorder="1">
      <alignment/>
      <protection/>
    </xf>
    <xf numFmtId="41" fontId="8" fillId="0" borderId="0" xfId="22" applyNumberFormat="1" applyFont="1" applyFill="1">
      <alignment/>
      <protection/>
    </xf>
    <xf numFmtId="41" fontId="8" fillId="0" borderId="0" xfId="22" applyNumberFormat="1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0" xfId="22" applyFont="1" applyFill="1">
      <alignment/>
      <protection/>
    </xf>
    <xf numFmtId="41" fontId="8" fillId="0" borderId="0" xfId="22" applyNumberFormat="1" applyFont="1" applyFill="1" applyBorder="1" applyAlignment="1">
      <alignment horizontal="center"/>
      <protection/>
    </xf>
    <xf numFmtId="0" fontId="8" fillId="0" borderId="0" xfId="22" applyFont="1" applyFill="1" applyAlignment="1">
      <alignment horizontal="center"/>
      <protection/>
    </xf>
    <xf numFmtId="41" fontId="8" fillId="0" borderId="0" xfId="22" applyNumberFormat="1" applyFont="1" applyFill="1" applyAlignment="1">
      <alignment horizontal="right"/>
      <protection/>
    </xf>
    <xf numFmtId="0" fontId="13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1" fontId="13" fillId="0" borderId="0" xfId="24" applyNumberFormat="1" applyFont="1" applyFill="1" applyBorder="1" applyAlignment="1">
      <alignment vertical="center"/>
      <protection/>
    </xf>
    <xf numFmtId="0" fontId="15" fillId="0" borderId="0" xfId="0" applyFont="1" applyBorder="1" applyAlignment="1">
      <alignment horizontal="center"/>
    </xf>
    <xf numFmtId="0" fontId="12" fillId="0" borderId="0" xfId="21" applyFont="1" applyBorder="1" applyAlignment="1">
      <alignment horizontal="right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3" applyNumberFormat="1" applyFont="1" applyFill="1" applyBorder="1" applyAlignment="1" applyProtection="1">
      <alignment vertical="top"/>
      <protection/>
    </xf>
    <xf numFmtId="0" fontId="12" fillId="0" borderId="0" xfId="23" applyNumberFormat="1" applyFont="1" applyFill="1" applyBorder="1" applyAlignment="1" applyProtection="1" quotePrefix="1">
      <alignment horizontal="right" vertical="top"/>
      <protection/>
    </xf>
    <xf numFmtId="0" fontId="16" fillId="0" borderId="0" xfId="0" applyFont="1" applyBorder="1" applyAlignment="1">
      <alignment/>
    </xf>
    <xf numFmtId="0" fontId="8" fillId="0" borderId="0" xfId="23" applyNumberFormat="1" applyFont="1" applyFill="1" applyBorder="1" applyAlignment="1" applyProtection="1">
      <alignment vertical="top"/>
      <protection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9" fillId="0" borderId="0" xfId="23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9" fillId="0" borderId="0" xfId="25" applyFont="1" applyFill="1" applyBorder="1" applyAlignment="1">
      <alignment vertical="center"/>
      <protection/>
    </xf>
    <xf numFmtId="0" fontId="17" fillId="0" borderId="0" xfId="25" applyFont="1" applyFill="1" applyBorder="1" applyAlignment="1" quotePrefix="1">
      <alignment horizontal="left" vertical="center"/>
      <protection/>
    </xf>
    <xf numFmtId="0" fontId="18" fillId="0" borderId="0" xfId="25" applyFont="1" applyFill="1" applyBorder="1" applyAlignment="1">
      <alignment horizontal="right" vertical="center"/>
      <protection/>
    </xf>
    <xf numFmtId="41" fontId="9" fillId="0" borderId="0" xfId="22" applyNumberFormat="1" applyFont="1" applyFill="1" applyBorder="1">
      <alignment/>
      <protection/>
    </xf>
    <xf numFmtId="41" fontId="9" fillId="0" borderId="0" xfId="22" applyNumberFormat="1" applyFont="1" applyFill="1" applyBorder="1" applyAlignment="1">
      <alignment horizontal="center"/>
      <protection/>
    </xf>
    <xf numFmtId="0" fontId="6" fillId="0" borderId="0" xfId="22" applyFont="1" applyFill="1" applyBorder="1">
      <alignment/>
      <protection/>
    </xf>
    <xf numFmtId="0" fontId="6" fillId="0" borderId="0" xfId="22" applyFont="1" applyFill="1">
      <alignment/>
      <protection/>
    </xf>
    <xf numFmtId="0" fontId="14" fillId="2" borderId="0" xfId="0" applyFont="1" applyFill="1" applyBorder="1" applyAlignment="1">
      <alignment/>
    </xf>
    <xf numFmtId="15" fontId="19" fillId="0" borderId="0" xfId="21" applyNumberFormat="1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left" vertical="center"/>
    </xf>
    <xf numFmtId="185" fontId="11" fillId="0" borderId="0" xfId="15" applyNumberFormat="1" applyFont="1" applyFill="1" applyBorder="1" applyAlignment="1" applyProtection="1">
      <alignment horizontal="right" vertical="center"/>
      <protection/>
    </xf>
    <xf numFmtId="41" fontId="13" fillId="0" borderId="0" xfId="24" applyNumberFormat="1" applyFont="1" applyFill="1" applyBorder="1" applyAlignment="1">
      <alignment horizontal="right" vertical="center"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4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37" fontId="8" fillId="0" borderId="0" xfId="0" applyNumberFormat="1" applyFont="1" applyBorder="1" applyAlignment="1">
      <alignment horizontal="right"/>
    </xf>
    <xf numFmtId="43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 quotePrefix="1">
      <alignment horizontal="left"/>
      <protection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21" fillId="0" borderId="0" xfId="21" applyFont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21" fillId="0" borderId="0" xfId="21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9" fillId="0" borderId="0" xfId="21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41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41" fontId="9" fillId="0" borderId="0" xfId="22" applyNumberFormat="1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8" fillId="0" borderId="0" xfId="22" applyFont="1" applyFill="1" applyBorder="1" applyAlignment="1">
      <alignment horizontal="center"/>
      <protection/>
    </xf>
    <xf numFmtId="0" fontId="8" fillId="0" borderId="0" xfId="25" applyFont="1" applyFill="1" applyBorder="1" applyAlignment="1">
      <alignment horizontal="center" vertical="center"/>
      <protection/>
    </xf>
    <xf numFmtId="0" fontId="8" fillId="0" borderId="0" xfId="22" applyFont="1" applyFill="1">
      <alignment/>
      <protection/>
    </xf>
    <xf numFmtId="0" fontId="9" fillId="0" borderId="0" xfId="22" applyFont="1" applyFill="1" applyBorder="1">
      <alignment/>
      <protection/>
    </xf>
    <xf numFmtId="0" fontId="9" fillId="0" borderId="0" xfId="25" applyFont="1" applyFill="1" applyBorder="1" applyAlignment="1">
      <alignment horizontal="center" vertical="center"/>
      <protection/>
    </xf>
    <xf numFmtId="0" fontId="9" fillId="0" borderId="0" xfId="22" applyFont="1" applyFill="1">
      <alignment/>
      <protection/>
    </xf>
    <xf numFmtId="0" fontId="23" fillId="0" borderId="0" xfId="22" applyFont="1" applyFill="1" applyBorder="1" applyAlignment="1">
      <alignment vertical="top" wrapText="1"/>
      <protection/>
    </xf>
    <xf numFmtId="0" fontId="24" fillId="0" borderId="0" xfId="22" applyFont="1" applyFill="1" applyBorder="1" applyAlignment="1">
      <alignment vertical="top" wrapText="1"/>
      <protection/>
    </xf>
    <xf numFmtId="0" fontId="23" fillId="0" borderId="0" xfId="22" applyFont="1" applyFill="1" applyBorder="1" applyAlignment="1">
      <alignment vertical="top"/>
      <protection/>
    </xf>
    <xf numFmtId="0" fontId="9" fillId="0" borderId="0" xfId="22" applyFont="1" applyFill="1" applyBorder="1" applyAlignment="1">
      <alignment horizontal="left" wrapText="1"/>
      <protection/>
    </xf>
    <xf numFmtId="0" fontId="9" fillId="0" borderId="0" xfId="23" applyNumberFormat="1" applyFont="1" applyFill="1" applyBorder="1" applyAlignment="1" applyProtection="1">
      <alignment vertical="center"/>
      <protection/>
    </xf>
    <xf numFmtId="0" fontId="8" fillId="0" borderId="0" xfId="23" applyNumberFormat="1" applyFont="1" applyFill="1" applyBorder="1" applyAlignment="1" applyProtection="1">
      <alignment horizontal="left" vertical="center"/>
      <protection/>
    </xf>
    <xf numFmtId="185" fontId="8" fillId="0" borderId="0" xfId="23" applyNumberFormat="1" applyFont="1" applyFill="1" applyBorder="1" applyAlignment="1" applyProtection="1">
      <alignment vertical="center"/>
      <protection/>
    </xf>
    <xf numFmtId="185" fontId="8" fillId="0" borderId="0" xfId="15" applyNumberFormat="1" applyFont="1" applyFill="1" applyBorder="1" applyAlignment="1" applyProtection="1">
      <alignment vertical="center"/>
      <protection/>
    </xf>
    <xf numFmtId="0" fontId="12" fillId="0" borderId="0" xfId="23" applyNumberFormat="1" applyFont="1" applyFill="1" applyBorder="1" applyAlignment="1" applyProtection="1">
      <alignment horizontal="center" wrapText="1"/>
      <protection/>
    </xf>
    <xf numFmtId="0" fontId="8" fillId="0" borderId="0" xfId="23" applyNumberFormat="1" applyFont="1" applyFill="1" applyBorder="1" applyAlignment="1" applyProtection="1">
      <alignment vertical="top"/>
      <protection/>
    </xf>
    <xf numFmtId="0" fontId="8" fillId="0" borderId="0" xfId="23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/>
    </xf>
    <xf numFmtId="41" fontId="13" fillId="0" borderId="2" xfId="24" applyNumberFormat="1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horizontal="right"/>
    </xf>
    <xf numFmtId="0" fontId="7" fillId="0" borderId="0" xfId="23" applyNumberFormat="1" applyFont="1" applyFill="1" applyBorder="1" applyAlignment="1" applyProtection="1">
      <alignment vertical="top"/>
      <protection locked="0"/>
    </xf>
    <xf numFmtId="0" fontId="21" fillId="0" borderId="0" xfId="21" applyFont="1" applyBorder="1" applyAlignment="1">
      <alignment horizontal="left"/>
      <protection/>
    </xf>
    <xf numFmtId="0" fontId="21" fillId="0" borderId="0" xfId="0" applyFont="1" applyBorder="1" applyAlignment="1">
      <alignment horizontal="right"/>
    </xf>
    <xf numFmtId="0" fontId="21" fillId="0" borderId="0" xfId="21" applyFont="1" applyBorder="1" applyAlignment="1">
      <alignment horizontal="right" vertical="center"/>
      <protection/>
    </xf>
    <xf numFmtId="41" fontId="13" fillId="0" borderId="3" xfId="24" applyNumberFormat="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horizontal="left" vertical="center"/>
      <protection/>
    </xf>
    <xf numFmtId="0" fontId="12" fillId="0" borderId="0" xfId="21" applyFont="1" applyBorder="1" applyAlignment="1">
      <alignment horizontal="right" vertical="center"/>
      <protection/>
    </xf>
    <xf numFmtId="185" fontId="8" fillId="0" borderId="1" xfId="15" applyNumberFormat="1" applyFont="1" applyFill="1" applyBorder="1" applyAlignment="1" applyProtection="1">
      <alignment vertical="center"/>
      <protection/>
    </xf>
    <xf numFmtId="41" fontId="9" fillId="0" borderId="3" xfId="0" applyNumberFormat="1" applyFont="1" applyFill="1" applyBorder="1" applyAlignment="1">
      <alignment horizontal="right"/>
    </xf>
    <xf numFmtId="0" fontId="25" fillId="0" borderId="1" xfId="21" applyFont="1" applyBorder="1" applyAlignment="1">
      <alignment vertical="center"/>
      <protection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21" applyFont="1" applyAlignment="1">
      <alignment vertical="center"/>
      <protection/>
    </xf>
    <xf numFmtId="0" fontId="11" fillId="0" borderId="0" xfId="0" applyFont="1" applyFill="1" applyAlignment="1">
      <alignment/>
    </xf>
    <xf numFmtId="0" fontId="26" fillId="0" borderId="1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185" fontId="14" fillId="0" borderId="0" xfId="15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41" fontId="13" fillId="0" borderId="4" xfId="24" applyNumberFormat="1" applyFont="1" applyFill="1" applyBorder="1" applyAlignment="1">
      <alignment horizontal="right" vertical="center"/>
      <protection/>
    </xf>
    <xf numFmtId="41" fontId="13" fillId="0" borderId="3" xfId="24" applyNumberFormat="1" applyFont="1" applyFill="1" applyBorder="1" applyAlignment="1">
      <alignment vertical="center"/>
      <protection/>
    </xf>
    <xf numFmtId="185" fontId="14" fillId="0" borderId="0" xfId="0" applyNumberFormat="1" applyFont="1" applyFill="1" applyBorder="1" applyAlignment="1">
      <alignment/>
    </xf>
    <xf numFmtId="41" fontId="13" fillId="0" borderId="4" xfId="24" applyNumberFormat="1" applyFont="1" applyFill="1" applyBorder="1" applyAlignment="1">
      <alignment vertical="center"/>
      <protection/>
    </xf>
    <xf numFmtId="0" fontId="8" fillId="0" borderId="0" xfId="0" applyFont="1" applyFill="1" applyBorder="1" applyAlignment="1">
      <alignment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21" fillId="0" borderId="0" xfId="21" applyFont="1" applyFill="1" applyBorder="1" applyAlignment="1">
      <alignment vertical="center"/>
      <protection/>
    </xf>
    <xf numFmtId="0" fontId="21" fillId="0" borderId="0" xfId="21" applyFont="1" applyFill="1" applyBorder="1" applyAlignment="1">
      <alignment horizontal="right" vertical="center"/>
      <protection/>
    </xf>
    <xf numFmtId="0" fontId="12" fillId="0" borderId="0" xfId="21" applyFont="1" applyFill="1" applyBorder="1" applyAlignment="1" quotePrefix="1">
      <alignment horizontal="left"/>
      <protection/>
    </xf>
    <xf numFmtId="0" fontId="8" fillId="0" borderId="0" xfId="23" applyFont="1" applyFill="1" applyAlignment="1">
      <alignment horizontal="left"/>
      <protection/>
    </xf>
    <xf numFmtId="185" fontId="9" fillId="0" borderId="1" xfId="23" applyNumberFormat="1" applyFont="1" applyFill="1" applyBorder="1" applyAlignment="1" applyProtection="1">
      <alignment vertical="center"/>
      <protection/>
    </xf>
    <xf numFmtId="41" fontId="13" fillId="0" borderId="0" xfId="0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22" applyFont="1" applyFill="1" applyBorder="1" applyAlignment="1">
      <alignment horizontal="center"/>
      <protection/>
    </xf>
    <xf numFmtId="41" fontId="9" fillId="0" borderId="0" xfId="22" applyNumberFormat="1" applyFont="1" applyFill="1" applyBorder="1" applyAlignment="1">
      <alignment horizontal="right"/>
      <protection/>
    </xf>
    <xf numFmtId="0" fontId="21" fillId="0" borderId="0" xfId="21" applyFont="1" applyBorder="1" applyAlignment="1" quotePrefix="1">
      <alignment horizontal="left"/>
      <protection/>
    </xf>
    <xf numFmtId="0" fontId="21" fillId="0" borderId="0" xfId="21" applyFont="1" applyBorder="1" applyAlignment="1" quotePrefix="1">
      <alignment horizontal="right"/>
      <protection/>
    </xf>
    <xf numFmtId="0" fontId="8" fillId="0" borderId="0" xfId="23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85" fontId="9" fillId="0" borderId="0" xfId="15" applyNumberFormat="1" applyFont="1" applyFill="1" applyBorder="1" applyAlignment="1" applyProtection="1">
      <alignment horizontal="right" vertical="center"/>
      <protection/>
    </xf>
    <xf numFmtId="185" fontId="9" fillId="0" borderId="1" xfId="15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41" fontId="14" fillId="0" borderId="0" xfId="24" applyNumberFormat="1" applyFont="1" applyFill="1" applyBorder="1" applyAlignment="1">
      <alignment vertical="center"/>
      <protection/>
    </xf>
    <xf numFmtId="41" fontId="9" fillId="0" borderId="5" xfId="0" applyNumberFormat="1" applyFont="1" applyFill="1" applyBorder="1" applyAlignment="1">
      <alignment horizontal="right"/>
    </xf>
    <xf numFmtId="41" fontId="8" fillId="0" borderId="0" xfId="22" applyNumberFormat="1" applyFont="1" applyFill="1" applyBorder="1" applyAlignment="1">
      <alignment horizontal="right" vertical="center"/>
      <protection/>
    </xf>
    <xf numFmtId="41" fontId="8" fillId="0" borderId="0" xfId="22" applyNumberFormat="1" applyFont="1" applyFill="1" applyBorder="1" applyAlignment="1">
      <alignment vertical="center"/>
      <protection/>
    </xf>
    <xf numFmtId="41" fontId="9" fillId="0" borderId="3" xfId="22" applyNumberFormat="1" applyFont="1" applyFill="1" applyBorder="1" applyAlignment="1">
      <alignment horizontal="right" vertical="center"/>
      <protection/>
    </xf>
    <xf numFmtId="41" fontId="9" fillId="0" borderId="0" xfId="22" applyNumberFormat="1" applyFont="1" applyFill="1" applyBorder="1" applyAlignment="1">
      <alignment vertical="center"/>
      <protection/>
    </xf>
    <xf numFmtId="41" fontId="9" fillId="0" borderId="0" xfId="22" applyNumberFormat="1" applyFont="1" applyFill="1" applyBorder="1" applyAlignment="1">
      <alignment horizontal="right" vertical="center"/>
      <protection/>
    </xf>
    <xf numFmtId="41" fontId="9" fillId="0" borderId="0" xfId="22" applyNumberFormat="1" applyFont="1" applyFill="1" applyBorder="1" applyAlignment="1">
      <alignment vertical="center"/>
      <protection/>
    </xf>
    <xf numFmtId="0" fontId="8" fillId="0" borderId="0" xfId="22" applyFont="1" applyFill="1" applyBorder="1" applyAlignment="1">
      <alignment horizontal="center" vertical="center"/>
      <protection/>
    </xf>
    <xf numFmtId="41" fontId="9" fillId="0" borderId="0" xfId="22" applyNumberFormat="1" applyFont="1" applyFill="1" applyBorder="1" applyAlignment="1">
      <alignment horizontal="center" vertical="center"/>
      <protection/>
    </xf>
    <xf numFmtId="41" fontId="9" fillId="0" borderId="1" xfId="22" applyNumberFormat="1" applyFont="1" applyFill="1" applyBorder="1" applyAlignment="1">
      <alignment horizontal="right" vertical="center"/>
      <protection/>
    </xf>
    <xf numFmtId="41" fontId="8" fillId="0" borderId="0" xfId="22" applyNumberFormat="1" applyFont="1" applyFill="1" applyBorder="1" applyAlignment="1">
      <alignment horizontal="right" vertical="center"/>
      <protection/>
    </xf>
    <xf numFmtId="0" fontId="8" fillId="0" borderId="0" xfId="22" applyFont="1" applyFill="1" applyBorder="1" applyAlignment="1">
      <alignment horizontal="right" vertical="center"/>
      <protection/>
    </xf>
    <xf numFmtId="0" fontId="8" fillId="0" borderId="0" xfId="22" applyFont="1" applyFill="1" applyBorder="1" applyAlignment="1">
      <alignment horizontal="center" vertical="center"/>
      <protection/>
    </xf>
    <xf numFmtId="41" fontId="9" fillId="0" borderId="5" xfId="22" applyNumberFormat="1" applyFont="1" applyFill="1" applyBorder="1" applyAlignment="1">
      <alignment horizontal="right" vertical="center"/>
      <protection/>
    </xf>
    <xf numFmtId="0" fontId="30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right" vertical="center" wrapText="1"/>
    </xf>
    <xf numFmtId="41" fontId="32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right" vertical="center" wrapText="1"/>
    </xf>
    <xf numFmtId="41" fontId="8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9" fillId="0" borderId="1" xfId="21" applyFont="1" applyFill="1" applyBorder="1" applyAlignment="1">
      <alignment horizontal="left" vertical="center"/>
      <protection/>
    </xf>
    <xf numFmtId="0" fontId="5" fillId="0" borderId="1" xfId="0" applyFont="1" applyBorder="1" applyAlignment="1">
      <alignment horizontal="left" vertical="center"/>
    </xf>
    <xf numFmtId="0" fontId="9" fillId="0" borderId="0" xfId="21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23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>
      <alignment horizontal="right"/>
    </xf>
    <xf numFmtId="0" fontId="8" fillId="0" borderId="0" xfId="23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49"/>
  <sheetViews>
    <sheetView workbookViewId="0" topLeftCell="A1">
      <selection activeCell="D24" sqref="D24"/>
    </sheetView>
  </sheetViews>
  <sheetFormatPr defaultColWidth="9.28125" defaultRowHeight="12.75" customHeight="1" zeroHeight="1"/>
  <cols>
    <col min="1" max="2" width="9.28125" style="124" customWidth="1"/>
    <col min="3" max="3" width="15.7109375" style="124" customWidth="1"/>
    <col min="4" max="9" width="9.28125" style="124" customWidth="1"/>
    <col min="10" max="16384" width="9.28125" style="124" hidden="1" customWidth="1"/>
  </cols>
  <sheetData>
    <row r="1" spans="1:8" ht="18.75">
      <c r="A1" s="122" t="s">
        <v>0</v>
      </c>
      <c r="B1" s="123"/>
      <c r="C1" s="123"/>
      <c r="D1" s="129" t="s">
        <v>88</v>
      </c>
      <c r="E1" s="123"/>
      <c r="F1" s="123"/>
      <c r="G1" s="123"/>
      <c r="H1" s="123"/>
    </row>
    <row r="2" ht="12.75"/>
    <row r="3" ht="12.75"/>
    <row r="4" ht="12.75"/>
    <row r="5" spans="1:9" ht="18.75">
      <c r="A5" s="125" t="s">
        <v>45</v>
      </c>
      <c r="D5" s="126" t="s">
        <v>46</v>
      </c>
      <c r="E5" s="126"/>
      <c r="F5" s="126"/>
      <c r="G5" s="126"/>
      <c r="H5" s="126"/>
      <c r="I5" s="126"/>
    </row>
    <row r="6" spans="1:9" ht="17.25" customHeight="1">
      <c r="A6" s="125"/>
      <c r="D6" s="126" t="s">
        <v>47</v>
      </c>
      <c r="E6" s="126"/>
      <c r="F6" s="126"/>
      <c r="G6" s="126"/>
      <c r="H6" s="126"/>
      <c r="I6" s="126"/>
    </row>
    <row r="7" spans="1:9" ht="18.75">
      <c r="A7" s="125"/>
      <c r="D7" s="126"/>
      <c r="E7" s="126" t="s">
        <v>48</v>
      </c>
      <c r="F7" s="126"/>
      <c r="G7" s="126"/>
      <c r="H7" s="126"/>
      <c r="I7" s="126"/>
    </row>
    <row r="8" spans="1:9" ht="18.75">
      <c r="A8" s="125"/>
      <c r="D8" s="126"/>
      <c r="E8" s="126" t="s">
        <v>49</v>
      </c>
      <c r="F8" s="126"/>
      <c r="G8" s="126"/>
      <c r="H8" s="126"/>
      <c r="I8" s="126"/>
    </row>
    <row r="9" spans="1:9" ht="15.75">
      <c r="A9" s="127"/>
      <c r="D9" s="126"/>
      <c r="E9" s="126" t="s">
        <v>50</v>
      </c>
      <c r="F9" s="127"/>
      <c r="G9" s="126"/>
      <c r="H9" s="126"/>
      <c r="I9" s="126"/>
    </row>
    <row r="10" spans="1:9" ht="18.75">
      <c r="A10" s="125"/>
      <c r="D10" s="126"/>
      <c r="E10" s="126" t="s">
        <v>51</v>
      </c>
      <c r="F10" s="126"/>
      <c r="G10" s="126"/>
      <c r="H10" s="126"/>
      <c r="I10" s="126"/>
    </row>
    <row r="11" spans="1:9" ht="18.75">
      <c r="A11" s="125"/>
      <c r="D11" s="126"/>
      <c r="E11" s="126" t="s">
        <v>83</v>
      </c>
      <c r="F11" s="126"/>
      <c r="G11" s="126"/>
      <c r="H11" s="126"/>
      <c r="I11" s="126"/>
    </row>
    <row r="12" spans="1:9" ht="18.75">
      <c r="A12" s="125"/>
      <c r="D12" s="126"/>
      <c r="E12" s="126" t="s">
        <v>52</v>
      </c>
      <c r="F12" s="126"/>
      <c r="G12" s="126"/>
      <c r="H12" s="126"/>
      <c r="I12" s="126"/>
    </row>
    <row r="13" spans="1:9" ht="18.75">
      <c r="A13" s="125"/>
      <c r="D13" s="126"/>
      <c r="E13" s="126" t="s">
        <v>53</v>
      </c>
      <c r="F13" s="126"/>
      <c r="G13" s="126"/>
      <c r="H13" s="126"/>
      <c r="I13" s="126"/>
    </row>
    <row r="14" spans="1:9" ht="18.75">
      <c r="A14" s="125"/>
      <c r="D14" s="126"/>
      <c r="E14" s="126"/>
      <c r="F14" s="126"/>
      <c r="G14" s="126"/>
      <c r="H14" s="126"/>
      <c r="I14" s="126"/>
    </row>
    <row r="15" spans="1:7" ht="18.75">
      <c r="A15" s="125" t="s">
        <v>34</v>
      </c>
      <c r="D15" s="126" t="s">
        <v>54</v>
      </c>
      <c r="E15" s="125"/>
      <c r="F15" s="125"/>
      <c r="G15" s="125"/>
    </row>
    <row r="16" spans="5:9" ht="15.75">
      <c r="E16" s="126"/>
      <c r="F16" s="126"/>
      <c r="G16" s="126"/>
      <c r="H16" s="126"/>
      <c r="I16" s="126"/>
    </row>
    <row r="17" spans="1:9" ht="18.75">
      <c r="A17" s="125"/>
      <c r="D17" s="126"/>
      <c r="E17" s="126"/>
      <c r="F17" s="126"/>
      <c r="G17" s="126"/>
      <c r="H17" s="126"/>
      <c r="I17" s="126"/>
    </row>
    <row r="18" spans="1:9" ht="18.75">
      <c r="A18" s="125"/>
      <c r="D18" s="126"/>
      <c r="E18" s="126"/>
      <c r="F18" s="126"/>
      <c r="G18" s="126"/>
      <c r="H18" s="126"/>
      <c r="I18" s="126"/>
    </row>
    <row r="19" spans="1:9" ht="18.75">
      <c r="A19" s="125" t="s">
        <v>81</v>
      </c>
      <c r="B19" s="125"/>
      <c r="C19" s="125"/>
      <c r="D19" s="126" t="s">
        <v>49</v>
      </c>
      <c r="E19" s="126"/>
      <c r="F19" s="126"/>
      <c r="G19" s="126"/>
      <c r="H19" s="126"/>
      <c r="I19" s="126"/>
    </row>
    <row r="20" spans="1:9" ht="18.75">
      <c r="A20" s="125"/>
      <c r="D20" s="125"/>
      <c r="E20" s="125"/>
      <c r="F20" s="125"/>
      <c r="G20" s="125"/>
      <c r="H20" s="125"/>
      <c r="I20" s="125"/>
    </row>
    <row r="21" spans="1:7" ht="18.75">
      <c r="A21" s="125"/>
      <c r="D21" s="84"/>
      <c r="E21" s="125"/>
      <c r="F21" s="125"/>
      <c r="G21" s="125"/>
    </row>
    <row r="22" spans="1:7" ht="18.75">
      <c r="A22" s="125" t="s">
        <v>1</v>
      </c>
      <c r="D22" s="126" t="s">
        <v>19</v>
      </c>
      <c r="E22" s="126"/>
      <c r="F22" s="126"/>
      <c r="G22" s="125"/>
    </row>
    <row r="23" spans="1:7" ht="18.75">
      <c r="A23" s="125"/>
      <c r="D23" s="126" t="s">
        <v>55</v>
      </c>
      <c r="E23" s="126"/>
      <c r="F23" s="126"/>
      <c r="G23" s="125"/>
    </row>
    <row r="24" spans="1:7" ht="18.75">
      <c r="A24" s="125"/>
      <c r="D24" s="126" t="s">
        <v>20</v>
      </c>
      <c r="E24" s="126"/>
      <c r="F24" s="126"/>
      <c r="G24" s="125"/>
    </row>
    <row r="25" spans="1:7" ht="18.75">
      <c r="A25" s="125"/>
      <c r="D25" s="84"/>
      <c r="E25" s="125"/>
      <c r="F25" s="125"/>
      <c r="G25" s="125"/>
    </row>
    <row r="26" spans="1:7" ht="18.75">
      <c r="A26" s="125"/>
      <c r="D26" s="84"/>
      <c r="E26" s="125"/>
      <c r="F26" s="125"/>
      <c r="G26" s="125"/>
    </row>
    <row r="27" spans="1:7" ht="18.75">
      <c r="A27" s="125" t="s">
        <v>56</v>
      </c>
      <c r="D27" s="126" t="s">
        <v>57</v>
      </c>
      <c r="E27" s="126"/>
      <c r="F27" s="125"/>
      <c r="G27" s="125"/>
    </row>
    <row r="28" spans="1:6" ht="18.75">
      <c r="A28" s="125"/>
      <c r="D28" s="126" t="s">
        <v>58</v>
      </c>
      <c r="E28" s="126"/>
      <c r="F28" s="125"/>
    </row>
    <row r="29" spans="1:6" ht="18.75">
      <c r="A29" s="125"/>
      <c r="D29" s="126" t="s">
        <v>21</v>
      </c>
      <c r="E29" s="126"/>
      <c r="F29" s="125"/>
    </row>
    <row r="30" spans="1:4" ht="18.75">
      <c r="A30" s="125"/>
      <c r="D30" s="126" t="s">
        <v>82</v>
      </c>
    </row>
    <row r="31" spans="1:6" ht="18.75">
      <c r="A31" s="125"/>
      <c r="C31" s="126"/>
      <c r="D31" s="126"/>
      <c r="E31" s="126"/>
      <c r="F31" s="125"/>
    </row>
    <row r="32" spans="1:6" ht="18.75">
      <c r="A32" s="125"/>
      <c r="D32" s="84"/>
      <c r="F32" s="125"/>
    </row>
    <row r="33" spans="1:9" ht="18.75">
      <c r="A33" s="125" t="s">
        <v>2</v>
      </c>
      <c r="D33" s="126" t="s">
        <v>92</v>
      </c>
      <c r="E33" s="126"/>
      <c r="F33" s="125"/>
      <c r="G33" s="125"/>
      <c r="H33" s="125"/>
      <c r="I33" s="125"/>
    </row>
    <row r="34" spans="1:9" ht="18.75">
      <c r="A34" s="125"/>
      <c r="D34" s="126" t="s">
        <v>59</v>
      </c>
      <c r="E34" s="126"/>
      <c r="F34" s="125"/>
      <c r="G34" s="125"/>
      <c r="H34" s="125"/>
      <c r="I34" s="125"/>
    </row>
    <row r="35" spans="1:6" ht="18.75">
      <c r="A35" s="125"/>
      <c r="D35" s="126" t="s">
        <v>60</v>
      </c>
      <c r="E35" s="126"/>
      <c r="F35" s="125"/>
    </row>
    <row r="36" spans="1:6" ht="18.75">
      <c r="A36" s="125"/>
      <c r="D36" s="126" t="s">
        <v>90</v>
      </c>
      <c r="E36" s="126"/>
      <c r="F36" s="125"/>
    </row>
    <row r="37" spans="1:6" ht="18.75">
      <c r="A37" s="125"/>
      <c r="D37" s="126" t="s">
        <v>61</v>
      </c>
      <c r="E37" s="126"/>
      <c r="F37" s="125"/>
    </row>
    <row r="38" spans="1:6" ht="18.75">
      <c r="A38" s="125"/>
      <c r="D38" s="126" t="s">
        <v>91</v>
      </c>
      <c r="E38" s="126"/>
      <c r="F38" s="125"/>
    </row>
    <row r="39" spans="1:6" ht="18.75">
      <c r="A39" s="125"/>
      <c r="D39" s="84"/>
      <c r="F39" s="125"/>
    </row>
    <row r="40" spans="1:6" ht="18.75">
      <c r="A40" s="125"/>
      <c r="D40" s="84"/>
      <c r="F40" s="125"/>
    </row>
    <row r="41" spans="1:9" ht="18.75">
      <c r="A41" s="125" t="s">
        <v>62</v>
      </c>
      <c r="D41" s="126" t="s">
        <v>89</v>
      </c>
      <c r="G41" s="128"/>
      <c r="H41" s="128"/>
      <c r="I41" s="128"/>
    </row>
    <row r="42" spans="1:6" ht="18.75">
      <c r="A42" s="125"/>
      <c r="F42" s="125"/>
    </row>
    <row r="43" spans="1:6" ht="18.75">
      <c r="A43" s="125"/>
      <c r="F43" s="125"/>
    </row>
    <row r="44" spans="1:6" ht="18.75">
      <c r="A44" s="125"/>
      <c r="F44" s="125"/>
    </row>
    <row r="45" spans="1:6" ht="18.75">
      <c r="A45" s="125"/>
      <c r="F45" s="125"/>
    </row>
    <row r="46" spans="1:6" ht="18.75">
      <c r="A46" s="125"/>
      <c r="F46" s="125"/>
    </row>
    <row r="47" spans="1:6" ht="18.75">
      <c r="A47" s="125"/>
      <c r="F47" s="125"/>
    </row>
    <row r="48" spans="1:6" ht="18.75">
      <c r="A48" s="125"/>
      <c r="F48" s="125"/>
    </row>
    <row r="49" spans="1:6" ht="18.75">
      <c r="A49" s="125"/>
      <c r="F49" s="125"/>
    </row>
    <row r="50" ht="12.75"/>
    <row r="51" ht="12.75"/>
    <row r="52" ht="12.75"/>
    <row r="53" ht="12.75"/>
    <row r="54" ht="12.75"/>
    <row r="55" ht="12.75" customHeight="1"/>
  </sheetData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51"/>
  <sheetViews>
    <sheetView zoomScaleSheetLayoutView="80" workbookViewId="0" topLeftCell="A1">
      <selection activeCell="C21" sqref="C21"/>
    </sheetView>
  </sheetViews>
  <sheetFormatPr defaultColWidth="9.140625" defaultRowHeight="12.75"/>
  <cols>
    <col min="1" max="1" width="43.421875" style="58" customWidth="1"/>
    <col min="2" max="2" width="11.140625" style="159" bestFit="1" customWidth="1"/>
    <col min="3" max="3" width="11.57421875" style="159" customWidth="1"/>
    <col min="4" max="4" width="3.28125" style="53" customWidth="1"/>
    <col min="5" max="5" width="12.57421875" style="55" customWidth="1"/>
    <col min="6" max="6" width="2.00390625" style="58" bestFit="1" customWidth="1"/>
    <col min="7" max="7" width="5.00390625" style="58" customWidth="1"/>
    <col min="8" max="16384" width="9.140625" style="58" customWidth="1"/>
  </cols>
  <sheetData>
    <row r="1" spans="1:5" ht="15">
      <c r="A1" s="195" t="str">
        <f>'Cover '!D1</f>
        <v>НЕОХИМ АД</v>
      </c>
      <c r="B1" s="196"/>
      <c r="C1" s="196"/>
      <c r="D1" s="196"/>
      <c r="E1" s="196"/>
    </row>
    <row r="2" spans="1:5" s="57" customFormat="1" ht="15">
      <c r="A2" s="197" t="s">
        <v>70</v>
      </c>
      <c r="B2" s="198"/>
      <c r="C2" s="198"/>
      <c r="D2" s="198"/>
      <c r="E2" s="198"/>
    </row>
    <row r="3" spans="1:4" ht="15">
      <c r="A3" s="52" t="s">
        <v>126</v>
      </c>
      <c r="B3" s="158"/>
      <c r="C3" s="158"/>
      <c r="D3" s="59"/>
    </row>
    <row r="4" spans="1:4" ht="15">
      <c r="A4" s="52"/>
      <c r="B4" s="158"/>
      <c r="C4" s="158"/>
      <c r="D4" s="59"/>
    </row>
    <row r="5" spans="1:4" ht="15">
      <c r="A5" s="52"/>
      <c r="B5" s="158"/>
      <c r="C5" s="158"/>
      <c r="D5" s="59"/>
    </row>
    <row r="6" spans="1:4" ht="15">
      <c r="A6" s="52"/>
      <c r="B6" s="158"/>
      <c r="C6" s="158"/>
      <c r="D6" s="59"/>
    </row>
    <row r="7" spans="1:5" ht="15" customHeight="1">
      <c r="A7" s="57"/>
      <c r="B7" s="203" t="s">
        <v>11</v>
      </c>
      <c r="C7" s="204" t="s">
        <v>127</v>
      </c>
      <c r="D7" s="71"/>
      <c r="E7" s="204" t="s">
        <v>128</v>
      </c>
    </row>
    <row r="8" spans="1:5" ht="15">
      <c r="A8" s="57"/>
      <c r="B8" s="203"/>
      <c r="C8" s="205"/>
      <c r="D8" s="72"/>
      <c r="E8" s="205"/>
    </row>
    <row r="9" spans="1:4" ht="15">
      <c r="A9" s="54"/>
      <c r="D9" s="60"/>
    </row>
    <row r="10" spans="1:5" ht="15">
      <c r="A10" s="57" t="s">
        <v>71</v>
      </c>
      <c r="B10" s="159">
        <v>3</v>
      </c>
      <c r="C10" s="55">
        <v>105016</v>
      </c>
      <c r="E10" s="55">
        <v>90861</v>
      </c>
    </row>
    <row r="11" spans="1:5" ht="15">
      <c r="A11" s="57" t="s">
        <v>118</v>
      </c>
      <c r="B11" s="159">
        <v>4.1</v>
      </c>
      <c r="C11" s="55">
        <v>512</v>
      </c>
      <c r="E11" s="55">
        <v>681</v>
      </c>
    </row>
    <row r="12" spans="1:5" ht="15">
      <c r="A12" s="57" t="s">
        <v>119</v>
      </c>
      <c r="B12" s="159">
        <v>4.2</v>
      </c>
      <c r="C12" s="55">
        <v>1103</v>
      </c>
      <c r="E12" s="55">
        <v>1169</v>
      </c>
    </row>
    <row r="13" spans="1:5" ht="15">
      <c r="A13" s="57" t="s">
        <v>120</v>
      </c>
      <c r="B13" s="159">
        <v>4.3</v>
      </c>
      <c r="C13" s="55">
        <v>3077</v>
      </c>
      <c r="E13" s="55">
        <v>1837</v>
      </c>
    </row>
    <row r="14" spans="1:5" ht="30">
      <c r="A14" s="130" t="s">
        <v>43</v>
      </c>
      <c r="B14" s="166"/>
      <c r="C14" s="55">
        <v>-1042</v>
      </c>
      <c r="E14" s="55">
        <v>4254</v>
      </c>
    </row>
    <row r="15" spans="1:5" ht="30">
      <c r="A15" s="130" t="s">
        <v>121</v>
      </c>
      <c r="B15" s="166"/>
      <c r="C15" s="55">
        <v>-626</v>
      </c>
      <c r="E15" s="55">
        <v>-1012</v>
      </c>
    </row>
    <row r="16" spans="1:6" ht="15">
      <c r="A16" s="57" t="s">
        <v>5</v>
      </c>
      <c r="B16" s="159">
        <v>5</v>
      </c>
      <c r="C16" s="55">
        <v>-77996</v>
      </c>
      <c r="E16" s="55">
        <v>-71637</v>
      </c>
      <c r="F16" s="63"/>
    </row>
    <row r="17" spans="1:6" ht="15">
      <c r="A17" s="57" t="s">
        <v>6</v>
      </c>
      <c r="B17" s="159">
        <v>6</v>
      </c>
      <c r="C17" s="55">
        <v>-11646</v>
      </c>
      <c r="E17" s="55">
        <v>-13351</v>
      </c>
      <c r="F17" s="63"/>
    </row>
    <row r="18" spans="1:6" ht="15">
      <c r="A18" s="57" t="s">
        <v>16</v>
      </c>
      <c r="B18" s="159">
        <v>7</v>
      </c>
      <c r="C18" s="55">
        <v>-6722</v>
      </c>
      <c r="E18" s="55">
        <v>-6554</v>
      </c>
      <c r="F18" s="61"/>
    </row>
    <row r="19" spans="1:6" ht="15">
      <c r="A19" s="57" t="s">
        <v>7</v>
      </c>
      <c r="B19" s="166" t="s">
        <v>125</v>
      </c>
      <c r="C19" s="55">
        <v>-2259</v>
      </c>
      <c r="E19" s="55">
        <v>-1676</v>
      </c>
      <c r="F19" s="63"/>
    </row>
    <row r="20" spans="1:6" ht="15.75" customHeight="1">
      <c r="A20" s="168" t="s">
        <v>8</v>
      </c>
      <c r="B20" s="166">
        <v>8</v>
      </c>
      <c r="C20" s="55">
        <v>-229</v>
      </c>
      <c r="D20" s="56"/>
      <c r="E20" s="55">
        <v>-476</v>
      </c>
      <c r="F20" s="61"/>
    </row>
    <row r="21" spans="1:6" ht="15" customHeight="1">
      <c r="A21" s="52" t="s">
        <v>22</v>
      </c>
      <c r="B21" s="166"/>
      <c r="C21" s="121">
        <f>SUM(C10:C20)</f>
        <v>9188</v>
      </c>
      <c r="E21" s="121">
        <f>SUM(E10:E20)</f>
        <v>4096</v>
      </c>
      <c r="F21" s="63"/>
    </row>
    <row r="22" spans="1:6" ht="15" customHeight="1">
      <c r="A22" s="57"/>
      <c r="B22" s="166"/>
      <c r="C22" s="55"/>
      <c r="F22" s="63"/>
    </row>
    <row r="23" spans="1:6" ht="15">
      <c r="A23" s="57" t="s">
        <v>63</v>
      </c>
      <c r="B23" s="166">
        <v>9</v>
      </c>
      <c r="C23" s="55">
        <v>663</v>
      </c>
      <c r="D23" s="60"/>
      <c r="E23" s="55">
        <v>553</v>
      </c>
      <c r="F23" s="63"/>
    </row>
    <row r="24" spans="1:6" ht="15">
      <c r="A24" s="54"/>
      <c r="B24" s="166"/>
      <c r="C24" s="55"/>
      <c r="D24" s="60"/>
      <c r="F24" s="63"/>
    </row>
    <row r="25" spans="1:6" ht="15">
      <c r="A25" s="52" t="s">
        <v>112</v>
      </c>
      <c r="B25" s="166"/>
      <c r="C25" s="121">
        <f>C21+C23</f>
        <v>9851</v>
      </c>
      <c r="D25" s="60"/>
      <c r="E25" s="121">
        <f>E21+E23</f>
        <v>4649</v>
      </c>
      <c r="F25" s="62"/>
    </row>
    <row r="26" spans="1:7" ht="15">
      <c r="A26" s="52"/>
      <c r="B26" s="166"/>
      <c r="C26" s="74"/>
      <c r="D26" s="73"/>
      <c r="E26" s="74"/>
      <c r="F26" s="75"/>
      <c r="G26" s="76"/>
    </row>
    <row r="27" spans="1:6" ht="15">
      <c r="A27" s="52"/>
      <c r="B27" s="160"/>
      <c r="C27" s="74"/>
      <c r="D27" s="73"/>
      <c r="E27" s="74"/>
      <c r="F27" s="75"/>
    </row>
    <row r="28" spans="1:6" ht="15.75" thickBot="1">
      <c r="A28" s="52" t="s">
        <v>30</v>
      </c>
      <c r="B28" s="160"/>
      <c r="C28" s="177">
        <f>C25</f>
        <v>9851</v>
      </c>
      <c r="D28" s="60"/>
      <c r="E28" s="177">
        <f>E25</f>
        <v>4649</v>
      </c>
      <c r="F28" s="62"/>
    </row>
    <row r="29" spans="1:6" ht="15" customHeight="1" thickTop="1">
      <c r="A29" s="52"/>
      <c r="B29" s="160"/>
      <c r="C29" s="74"/>
      <c r="D29" s="60"/>
      <c r="E29" s="74"/>
      <c r="F29" s="64"/>
    </row>
    <row r="30" spans="1:3" ht="0.75" customHeight="1" hidden="1">
      <c r="A30" s="57"/>
      <c r="B30" s="166"/>
      <c r="C30" s="55"/>
    </row>
    <row r="31" spans="1:5" ht="15" customHeight="1" hidden="1">
      <c r="A31" s="197" t="s">
        <v>9</v>
      </c>
      <c r="B31" s="200" t="s">
        <v>3</v>
      </c>
      <c r="C31" s="201" t="s">
        <v>4</v>
      </c>
      <c r="D31" s="65"/>
      <c r="E31" s="201" t="s">
        <v>4</v>
      </c>
    </row>
    <row r="32" spans="1:5" ht="18.75" customHeight="1" hidden="1">
      <c r="A32" s="199"/>
      <c r="B32" s="200"/>
      <c r="C32" s="202"/>
      <c r="D32" s="66"/>
      <c r="E32" s="202"/>
    </row>
    <row r="33" spans="1:5" ht="0.75" customHeight="1" hidden="1">
      <c r="A33" s="57"/>
      <c r="B33" s="167"/>
      <c r="C33" s="87"/>
      <c r="D33" s="66"/>
      <c r="E33" s="87"/>
    </row>
    <row r="34" ht="15">
      <c r="A34" s="57"/>
    </row>
    <row r="35" ht="15">
      <c r="A35" s="57"/>
    </row>
    <row r="36" spans="1:5" ht="27.75" customHeight="1">
      <c r="A36" s="194"/>
      <c r="B36" s="194"/>
      <c r="C36" s="194"/>
      <c r="D36" s="194"/>
      <c r="E36" s="194"/>
    </row>
    <row r="37" spans="1:5" ht="12" customHeight="1">
      <c r="A37" s="67" t="s">
        <v>34</v>
      </c>
      <c r="B37" s="153"/>
      <c r="C37" s="67" t="s">
        <v>81</v>
      </c>
      <c r="D37" s="153"/>
      <c r="E37" s="79"/>
    </row>
    <row r="38" spans="1:5" ht="12" customHeight="1">
      <c r="A38" s="119" t="s">
        <v>93</v>
      </c>
      <c r="B38" s="153"/>
      <c r="C38" s="22"/>
      <c r="D38" s="153"/>
      <c r="E38" s="119" t="s">
        <v>94</v>
      </c>
    </row>
    <row r="39" ht="15">
      <c r="A39" s="81"/>
    </row>
    <row r="40" ht="15">
      <c r="A40" s="115"/>
    </row>
    <row r="41" ht="15">
      <c r="A41" s="77"/>
    </row>
    <row r="42" ht="15">
      <c r="A42" s="77"/>
    </row>
    <row r="43" ht="24" customHeight="1">
      <c r="A43" s="113"/>
    </row>
    <row r="44" ht="15">
      <c r="A44" s="114"/>
    </row>
    <row r="45" ht="15">
      <c r="A45" s="82"/>
    </row>
    <row r="46" ht="15">
      <c r="A46" s="83"/>
    </row>
    <row r="51" ht="15">
      <c r="A51" s="83"/>
    </row>
  </sheetData>
  <mergeCells count="10">
    <mergeCell ref="A36:E36"/>
    <mergeCell ref="A1:E1"/>
    <mergeCell ref="A2:E2"/>
    <mergeCell ref="A31:A32"/>
    <mergeCell ref="B31:B32"/>
    <mergeCell ref="E31:E32"/>
    <mergeCell ref="B7:B8"/>
    <mergeCell ref="E7:E8"/>
    <mergeCell ref="C7:C8"/>
    <mergeCell ref="C31:C32"/>
  </mergeCells>
  <printOptions/>
  <pageMargins left="0.85" right="0.35433070866141736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96"/>
  <sheetViews>
    <sheetView workbookViewId="0" topLeftCell="A1">
      <selection activeCell="D46" sqref="D46"/>
    </sheetView>
  </sheetViews>
  <sheetFormatPr defaultColWidth="9.140625" defaultRowHeight="12.75"/>
  <cols>
    <col min="1" max="1" width="48.8515625" style="22" customWidth="1"/>
    <col min="2" max="2" width="10.421875" style="153" bestFit="1" customWidth="1"/>
    <col min="3" max="3" width="2.7109375" style="28" customWidth="1"/>
    <col min="4" max="4" width="13.57421875" style="79" customWidth="1"/>
    <col min="5" max="5" width="2.7109375" style="79" customWidth="1"/>
    <col min="6" max="6" width="13.57421875" style="79" customWidth="1"/>
    <col min="7" max="16384" width="9.140625" style="22" customWidth="1"/>
  </cols>
  <sheetData>
    <row r="1" spans="1:6" ht="15">
      <c r="A1" s="21" t="str">
        <f>'Cover '!D1</f>
        <v>НЕОХИМ АД</v>
      </c>
      <c r="B1" s="142"/>
      <c r="C1" s="21"/>
      <c r="D1" s="131"/>
      <c r="E1" s="131"/>
      <c r="F1" s="131"/>
    </row>
    <row r="2" spans="1:6" s="24" customFormat="1" ht="15">
      <c r="A2" s="23" t="s">
        <v>23</v>
      </c>
      <c r="B2" s="143"/>
      <c r="C2" s="23"/>
      <c r="D2" s="132"/>
      <c r="E2" s="132"/>
      <c r="F2" s="132"/>
    </row>
    <row r="3" spans="1:6" ht="15" customHeight="1">
      <c r="A3" s="23" t="s">
        <v>129</v>
      </c>
      <c r="B3" s="144"/>
      <c r="C3" s="24"/>
      <c r="D3" s="89"/>
      <c r="E3" s="89"/>
      <c r="F3" s="89"/>
    </row>
    <row r="4" spans="2:6" s="25" customFormat="1" ht="15" customHeight="1">
      <c r="B4" s="203" t="s">
        <v>11</v>
      </c>
      <c r="C4" s="71"/>
      <c r="D4" s="204" t="s">
        <v>130</v>
      </c>
      <c r="E4" s="133"/>
      <c r="F4" s="204" t="s">
        <v>84</v>
      </c>
    </row>
    <row r="5" spans="1:6" ht="23.25" customHeight="1">
      <c r="A5" s="23" t="s">
        <v>10</v>
      </c>
      <c r="B5" s="203"/>
      <c r="C5" s="72"/>
      <c r="D5" s="205"/>
      <c r="E5" s="88"/>
      <c r="F5" s="205"/>
    </row>
    <row r="6" spans="1:6" ht="7.5" customHeight="1">
      <c r="A6" s="26"/>
      <c r="B6" s="72"/>
      <c r="C6" s="72"/>
      <c r="D6" s="87"/>
      <c r="E6" s="88"/>
      <c r="F6" s="87"/>
    </row>
    <row r="7" spans="1:3" ht="15">
      <c r="A7" s="23" t="s">
        <v>24</v>
      </c>
      <c r="B7" s="152"/>
      <c r="C7" s="27"/>
    </row>
    <row r="8" spans="1:6" ht="15">
      <c r="A8" s="89" t="s">
        <v>86</v>
      </c>
      <c r="B8" s="174">
        <v>10</v>
      </c>
      <c r="C8" s="78"/>
      <c r="D8" s="134">
        <v>67428</v>
      </c>
      <c r="F8" s="134">
        <v>69137</v>
      </c>
    </row>
    <row r="9" spans="1:6" ht="15">
      <c r="A9" s="117" t="s">
        <v>73</v>
      </c>
      <c r="B9" s="174">
        <v>11</v>
      </c>
      <c r="C9" s="78"/>
      <c r="D9" s="134">
        <v>90</v>
      </c>
      <c r="E9" s="134"/>
      <c r="F9" s="134">
        <v>71</v>
      </c>
    </row>
    <row r="10" spans="1:6" ht="15">
      <c r="A10" s="117" t="s">
        <v>36</v>
      </c>
      <c r="B10" s="174">
        <v>12</v>
      </c>
      <c r="C10" s="78"/>
      <c r="D10" s="134">
        <v>1107</v>
      </c>
      <c r="E10" s="134"/>
      <c r="F10" s="134">
        <v>1107</v>
      </c>
    </row>
    <row r="11" spans="1:6" ht="15">
      <c r="A11" s="117" t="s">
        <v>79</v>
      </c>
      <c r="B11" s="174">
        <v>13</v>
      </c>
      <c r="C11" s="78"/>
      <c r="D11" s="134">
        <v>416</v>
      </c>
      <c r="E11" s="134"/>
      <c r="F11" s="134">
        <v>110</v>
      </c>
    </row>
    <row r="12" spans="1:6" ht="15">
      <c r="A12" s="117" t="s">
        <v>78</v>
      </c>
      <c r="C12" s="27"/>
      <c r="D12" s="134">
        <v>5</v>
      </c>
      <c r="E12" s="134"/>
      <c r="F12" s="134">
        <v>3</v>
      </c>
    </row>
    <row r="13" spans="2:8" ht="15">
      <c r="B13" s="154"/>
      <c r="C13" s="78"/>
      <c r="D13" s="116">
        <f>SUM(D8:D12)</f>
        <v>69046</v>
      </c>
      <c r="E13" s="51"/>
      <c r="F13" s="116">
        <f>SUM(F8:F12)</f>
        <v>70428</v>
      </c>
      <c r="G13" s="79"/>
      <c r="H13" s="79"/>
    </row>
    <row r="14" spans="2:8" ht="7.5" customHeight="1">
      <c r="B14" s="154"/>
      <c r="C14" s="78"/>
      <c r="D14" s="51"/>
      <c r="E14" s="51"/>
      <c r="F14" s="51"/>
      <c r="G14" s="79"/>
      <c r="H14" s="79"/>
    </row>
    <row r="15" spans="1:8" ht="15">
      <c r="A15" s="23" t="s">
        <v>25</v>
      </c>
      <c r="B15" s="154"/>
      <c r="C15" s="78"/>
      <c r="D15" s="51"/>
      <c r="E15" s="51"/>
      <c r="F15" s="51"/>
      <c r="G15" s="79"/>
      <c r="H15" s="79"/>
    </row>
    <row r="16" spans="1:7" ht="15">
      <c r="A16" s="24" t="s">
        <v>15</v>
      </c>
      <c r="B16" s="153">
        <v>14</v>
      </c>
      <c r="D16" s="135">
        <v>18645</v>
      </c>
      <c r="E16" s="135"/>
      <c r="F16" s="135">
        <v>18487</v>
      </c>
      <c r="G16" s="47"/>
    </row>
    <row r="17" spans="1:7" ht="15">
      <c r="A17" s="89" t="s">
        <v>39</v>
      </c>
      <c r="B17" s="174">
        <v>15</v>
      </c>
      <c r="C17" s="175"/>
      <c r="D17" s="135">
        <v>15988</v>
      </c>
      <c r="E17" s="135"/>
      <c r="F17" s="135">
        <v>8312</v>
      </c>
      <c r="G17" s="47"/>
    </row>
    <row r="18" spans="1:7" ht="15">
      <c r="A18" s="24" t="s">
        <v>35</v>
      </c>
      <c r="B18" s="153">
        <v>16</v>
      </c>
      <c r="D18" s="135">
        <v>10261</v>
      </c>
      <c r="E18" s="135"/>
      <c r="F18" s="135">
        <v>7754</v>
      </c>
      <c r="G18" s="47"/>
    </row>
    <row r="19" spans="1:7" ht="15">
      <c r="A19" s="22" t="s">
        <v>74</v>
      </c>
      <c r="B19" s="153">
        <v>17</v>
      </c>
      <c r="D19" s="135">
        <v>4723</v>
      </c>
      <c r="E19" s="135"/>
      <c r="F19" s="135">
        <f>2771+76</f>
        <v>2847</v>
      </c>
      <c r="G19" s="47"/>
    </row>
    <row r="20" spans="1:7" ht="15">
      <c r="A20" s="24" t="s">
        <v>111</v>
      </c>
      <c r="B20" s="153">
        <v>18</v>
      </c>
      <c r="D20" s="135">
        <v>3879</v>
      </c>
      <c r="E20" s="135"/>
      <c r="F20" s="135">
        <v>1719</v>
      </c>
      <c r="G20" s="47"/>
    </row>
    <row r="21" spans="1:7" ht="15">
      <c r="A21" s="23"/>
      <c r="B21" s="152"/>
      <c r="C21" s="27"/>
      <c r="D21" s="116">
        <f>SUM(D16:D20)</f>
        <v>53496</v>
      </c>
      <c r="E21" s="51"/>
      <c r="F21" s="116">
        <f>SUM(F16:F20)</f>
        <v>39119</v>
      </c>
      <c r="G21" s="47"/>
    </row>
    <row r="22" spans="1:7" ht="7.5" customHeight="1">
      <c r="A22" s="24"/>
      <c r="D22" s="136"/>
      <c r="E22" s="136"/>
      <c r="F22" s="136"/>
      <c r="G22" s="47"/>
    </row>
    <row r="23" spans="1:6" ht="15.75" thickBot="1">
      <c r="A23" s="23" t="s">
        <v>26</v>
      </c>
      <c r="B23" s="152"/>
      <c r="C23" s="27"/>
      <c r="D23" s="137">
        <f>SUM(D13+D21)</f>
        <v>122542</v>
      </c>
      <c r="E23" s="51"/>
      <c r="F23" s="137">
        <f>SUM(F13+F21)</f>
        <v>109547</v>
      </c>
    </row>
    <row r="24" spans="1:2" ht="15.75" thickTop="1">
      <c r="A24" s="24"/>
      <c r="B24" s="153" t="s">
        <v>67</v>
      </c>
    </row>
    <row r="25" spans="1:6" ht="15">
      <c r="A25" s="23" t="s">
        <v>32</v>
      </c>
      <c r="B25" s="72"/>
      <c r="C25" s="72"/>
      <c r="D25" s="87"/>
      <c r="E25" s="88"/>
      <c r="F25" s="87"/>
    </row>
    <row r="26" spans="1:6" ht="7.5" customHeight="1">
      <c r="A26" s="23"/>
      <c r="B26" s="72"/>
      <c r="C26" s="72"/>
      <c r="D26" s="87"/>
      <c r="E26" s="88"/>
      <c r="F26" s="87"/>
    </row>
    <row r="27" spans="1:6" ht="15">
      <c r="A27" s="23" t="s">
        <v>72</v>
      </c>
      <c r="B27" s="72">
        <v>19</v>
      </c>
      <c r="C27" s="72"/>
      <c r="D27" s="87"/>
      <c r="E27" s="88"/>
      <c r="F27" s="87"/>
    </row>
    <row r="28" spans="1:6" ht="15">
      <c r="A28" s="24" t="s">
        <v>80</v>
      </c>
      <c r="B28" s="155"/>
      <c r="C28" s="27"/>
      <c r="D28" s="135">
        <v>2654</v>
      </c>
      <c r="E28" s="135"/>
      <c r="F28" s="135">
        <v>2654</v>
      </c>
    </row>
    <row r="29" spans="1:6" ht="15">
      <c r="A29" s="89" t="s">
        <v>38</v>
      </c>
      <c r="B29" s="173"/>
      <c r="C29" s="78"/>
      <c r="D29" s="135">
        <v>265</v>
      </c>
      <c r="E29" s="135"/>
      <c r="F29" s="135">
        <v>265</v>
      </c>
    </row>
    <row r="30" spans="1:7" ht="15">
      <c r="A30" s="89" t="s">
        <v>17</v>
      </c>
      <c r="B30" s="154"/>
      <c r="C30" s="78"/>
      <c r="D30" s="135">
        <v>69302</v>
      </c>
      <c r="E30" s="135"/>
      <c r="F30" s="135">
        <v>59452</v>
      </c>
      <c r="G30" s="79"/>
    </row>
    <row r="31" spans="1:6" ht="15">
      <c r="A31" s="23"/>
      <c r="B31" s="152"/>
      <c r="C31" s="27"/>
      <c r="D31" s="138">
        <f>SUM(D28:D30)</f>
        <v>72221</v>
      </c>
      <c r="E31" s="29"/>
      <c r="F31" s="138">
        <f>SUM(F28:F30)</f>
        <v>62371</v>
      </c>
    </row>
    <row r="32" spans="1:7" ht="7.5" customHeight="1">
      <c r="A32" s="23"/>
      <c r="B32" s="152"/>
      <c r="C32" s="27"/>
      <c r="D32" s="29"/>
      <c r="E32" s="29"/>
      <c r="F32" s="29"/>
      <c r="G32" s="47"/>
    </row>
    <row r="33" spans="1:7" ht="15">
      <c r="A33" s="23" t="s">
        <v>113</v>
      </c>
      <c r="B33" s="155"/>
      <c r="C33" s="27"/>
      <c r="D33" s="29"/>
      <c r="E33" s="29"/>
      <c r="F33" s="29"/>
      <c r="G33" s="47"/>
    </row>
    <row r="34" spans="1:7" ht="15">
      <c r="A34" s="24" t="s">
        <v>117</v>
      </c>
      <c r="B34" s="155">
        <v>20</v>
      </c>
      <c r="C34" s="27"/>
      <c r="D34" s="176">
        <v>11976</v>
      </c>
      <c r="E34" s="29"/>
      <c r="F34" s="176">
        <v>11976</v>
      </c>
      <c r="G34" s="47"/>
    </row>
    <row r="35" spans="1:7" ht="15">
      <c r="A35" s="24" t="s">
        <v>37</v>
      </c>
      <c r="B35" s="155">
        <v>21</v>
      </c>
      <c r="C35" s="27"/>
      <c r="D35" s="135">
        <v>14475</v>
      </c>
      <c r="E35" s="135"/>
      <c r="F35" s="135">
        <v>14409</v>
      </c>
      <c r="G35" s="47"/>
    </row>
    <row r="36" spans="1:7" ht="15">
      <c r="A36" s="117" t="s">
        <v>40</v>
      </c>
      <c r="B36" s="155"/>
      <c r="C36" s="27"/>
      <c r="D36" s="135">
        <v>1273</v>
      </c>
      <c r="E36" s="135"/>
      <c r="F36" s="135">
        <v>1273</v>
      </c>
      <c r="G36" s="47"/>
    </row>
    <row r="37" spans="2:7" ht="15">
      <c r="B37" s="152"/>
      <c r="C37" s="78"/>
      <c r="D37" s="138">
        <f>SUM(D34:D36)</f>
        <v>27724</v>
      </c>
      <c r="E37" s="29"/>
      <c r="F37" s="138">
        <f>SUM(F34:F36)</f>
        <v>27658</v>
      </c>
      <c r="G37" s="79"/>
    </row>
    <row r="38" spans="1:7" ht="7.5" customHeight="1">
      <c r="A38" s="23"/>
      <c r="B38" s="152"/>
      <c r="C38" s="78"/>
      <c r="D38" s="29"/>
      <c r="E38" s="29"/>
      <c r="F38" s="29"/>
      <c r="G38" s="79"/>
    </row>
    <row r="39" spans="1:7" ht="15">
      <c r="A39" s="23" t="s">
        <v>75</v>
      </c>
      <c r="B39" s="156"/>
      <c r="C39" s="30"/>
      <c r="G39" s="47"/>
    </row>
    <row r="40" spans="1:7" ht="15">
      <c r="A40" s="118" t="s">
        <v>44</v>
      </c>
      <c r="B40" s="153">
        <v>22</v>
      </c>
      <c r="C40" s="30"/>
      <c r="D40" s="135">
        <v>12542</v>
      </c>
      <c r="F40" s="135">
        <v>9934</v>
      </c>
      <c r="G40" s="47"/>
    </row>
    <row r="41" spans="1:7" ht="15">
      <c r="A41" s="118" t="s">
        <v>109</v>
      </c>
      <c r="B41" s="153">
        <v>23</v>
      </c>
      <c r="C41" s="30"/>
      <c r="D41" s="135">
        <v>1464</v>
      </c>
      <c r="F41" s="135">
        <f>2385+76-1006</f>
        <v>1455</v>
      </c>
      <c r="G41" s="47"/>
    </row>
    <row r="42" spans="1:7" ht="15">
      <c r="A42" s="118" t="s">
        <v>114</v>
      </c>
      <c r="B42" s="153">
        <v>20</v>
      </c>
      <c r="C42" s="30"/>
      <c r="D42" s="135">
        <v>1046</v>
      </c>
      <c r="F42" s="135">
        <v>1006</v>
      </c>
      <c r="G42" s="47"/>
    </row>
    <row r="43" spans="1:7" ht="15">
      <c r="A43" s="118" t="s">
        <v>41</v>
      </c>
      <c r="D43" s="135">
        <v>5020</v>
      </c>
      <c r="E43" s="139"/>
      <c r="F43" s="135">
        <v>4550</v>
      </c>
      <c r="G43" s="47"/>
    </row>
    <row r="44" spans="1:7" ht="15">
      <c r="A44" s="118" t="s">
        <v>42</v>
      </c>
      <c r="B44" s="153">
        <v>24</v>
      </c>
      <c r="D44" s="135">
        <v>1443</v>
      </c>
      <c r="E44" s="139"/>
      <c r="F44" s="135">
        <v>1871</v>
      </c>
      <c r="G44" s="47"/>
    </row>
    <row r="45" spans="1:7" ht="15">
      <c r="A45" s="118" t="s">
        <v>76</v>
      </c>
      <c r="B45" s="153">
        <v>25</v>
      </c>
      <c r="D45" s="135">
        <v>1082</v>
      </c>
      <c r="E45" s="139"/>
      <c r="F45" s="135">
        <v>702</v>
      </c>
      <c r="G45" s="47"/>
    </row>
    <row r="46" spans="1:7" ht="15">
      <c r="A46" s="23"/>
      <c r="B46" s="152"/>
      <c r="C46" s="27"/>
      <c r="D46" s="138">
        <f>SUM(D40:D45)</f>
        <v>22597</v>
      </c>
      <c r="E46" s="29"/>
      <c r="F46" s="138">
        <f>SUM(F40:F45)</f>
        <v>19518</v>
      </c>
      <c r="G46" s="47"/>
    </row>
    <row r="47" spans="1:7" ht="7.5" customHeight="1">
      <c r="A47" s="49"/>
      <c r="B47" s="152"/>
      <c r="C47" s="27"/>
      <c r="D47" s="110"/>
      <c r="E47" s="29"/>
      <c r="F47" s="110"/>
      <c r="G47" s="79"/>
    </row>
    <row r="48" spans="1:7" ht="15.75" thickBot="1">
      <c r="A48" s="23" t="s">
        <v>33</v>
      </c>
      <c r="B48" s="152"/>
      <c r="C48" s="27"/>
      <c r="D48" s="140">
        <f>SUM(D46+D37+D31)</f>
        <v>122542</v>
      </c>
      <c r="E48" s="29"/>
      <c r="F48" s="140">
        <f>SUM(F46+F37+F31)</f>
        <v>109547</v>
      </c>
      <c r="G48" s="47"/>
    </row>
    <row r="49" spans="1:7" ht="7.5" customHeight="1" thickTop="1">
      <c r="A49" s="24"/>
      <c r="G49" s="47"/>
    </row>
    <row r="50" spans="1:7" ht="15">
      <c r="A50" s="23"/>
      <c r="D50" s="151"/>
      <c r="F50" s="151"/>
      <c r="G50" s="47"/>
    </row>
    <row r="51" spans="1:7" ht="15">
      <c r="A51" s="24"/>
      <c r="G51" s="47"/>
    </row>
    <row r="52" ht="7.5" customHeight="1">
      <c r="G52" s="47"/>
    </row>
    <row r="53" spans="1:7" ht="25.5" customHeight="1">
      <c r="A53" s="206"/>
      <c r="B53" s="206"/>
      <c r="C53" s="206"/>
      <c r="D53" s="206"/>
      <c r="E53" s="206"/>
      <c r="F53" s="206"/>
      <c r="G53" s="47"/>
    </row>
    <row r="54" spans="1:7" ht="23.25" customHeight="1">
      <c r="A54" s="24"/>
      <c r="G54" s="47"/>
    </row>
    <row r="55" spans="1:7" ht="32.25" customHeight="1">
      <c r="A55" s="24"/>
      <c r="G55" s="47"/>
    </row>
    <row r="56" spans="1:7" ht="15">
      <c r="A56" s="67" t="s">
        <v>34</v>
      </c>
      <c r="D56" s="67" t="s">
        <v>81</v>
      </c>
      <c r="E56" s="153"/>
      <c r="G56" s="47"/>
    </row>
    <row r="57" spans="1:7" ht="15">
      <c r="A57" s="119" t="s">
        <v>93</v>
      </c>
      <c r="D57" s="22"/>
      <c r="E57" s="153"/>
      <c r="F57" s="119" t="s">
        <v>94</v>
      </c>
      <c r="G57" s="47"/>
    </row>
    <row r="58" spans="1:7" ht="15">
      <c r="A58" s="67"/>
      <c r="D58" s="70"/>
      <c r="E58" s="153"/>
      <c r="G58" s="47"/>
    </row>
    <row r="59" spans="2:7" ht="15">
      <c r="B59" s="22"/>
      <c r="D59" s="67"/>
      <c r="E59" s="67"/>
      <c r="G59" s="47"/>
    </row>
    <row r="60" spans="2:7" ht="15">
      <c r="B60" s="22"/>
      <c r="D60" s="22"/>
      <c r="E60" s="153"/>
      <c r="F60" s="119"/>
      <c r="G60" s="47"/>
    </row>
    <row r="61" spans="2:7" ht="15">
      <c r="B61" s="22"/>
      <c r="G61" s="47"/>
    </row>
    <row r="62" spans="2:7" ht="15">
      <c r="B62" s="22"/>
      <c r="G62" s="47"/>
    </row>
    <row r="63" spans="2:7" ht="15">
      <c r="B63" s="22"/>
      <c r="G63" s="47"/>
    </row>
    <row r="64" ht="15">
      <c r="A64" s="35"/>
    </row>
    <row r="65" spans="2:3" ht="15">
      <c r="B65" s="157"/>
      <c r="C65" s="22"/>
    </row>
    <row r="66" spans="2:3" ht="15">
      <c r="B66" s="157"/>
      <c r="C66" s="22"/>
    </row>
    <row r="67" spans="2:3" ht="15">
      <c r="B67" s="157"/>
      <c r="C67" s="22"/>
    </row>
    <row r="68" spans="2:3" ht="15">
      <c r="B68" s="157"/>
      <c r="C68" s="22"/>
    </row>
    <row r="69" spans="2:3" ht="15">
      <c r="B69" s="157"/>
      <c r="C69" s="22"/>
    </row>
    <row r="70" spans="2:3" ht="15">
      <c r="B70" s="157"/>
      <c r="C70" s="22"/>
    </row>
    <row r="71" spans="2:3" ht="15">
      <c r="B71" s="157"/>
      <c r="C71" s="22"/>
    </row>
    <row r="72" spans="2:3" ht="15">
      <c r="B72" s="157"/>
      <c r="C72" s="22"/>
    </row>
    <row r="73" spans="2:3" ht="15">
      <c r="B73" s="157"/>
      <c r="C73" s="22"/>
    </row>
    <row r="74" spans="2:3" ht="15">
      <c r="B74" s="157"/>
      <c r="C74" s="22"/>
    </row>
    <row r="75" spans="2:3" ht="15">
      <c r="B75" s="157"/>
      <c r="C75" s="22"/>
    </row>
    <row r="76" spans="2:3" ht="15">
      <c r="B76" s="157"/>
      <c r="C76" s="22"/>
    </row>
    <row r="77" spans="2:3" ht="15">
      <c r="B77" s="157"/>
      <c r="C77" s="22"/>
    </row>
    <row r="78" spans="2:3" ht="15">
      <c r="B78" s="157"/>
      <c r="C78" s="22"/>
    </row>
    <row r="79" spans="2:3" ht="15">
      <c r="B79" s="157"/>
      <c r="C79" s="22"/>
    </row>
    <row r="80" spans="2:3" ht="15">
      <c r="B80" s="157"/>
      <c r="C80" s="22"/>
    </row>
    <row r="81" spans="2:3" ht="15">
      <c r="B81" s="157"/>
      <c r="C81" s="22"/>
    </row>
    <row r="82" spans="2:3" ht="15">
      <c r="B82" s="157"/>
      <c r="C82" s="22"/>
    </row>
    <row r="83" spans="2:3" ht="15">
      <c r="B83" s="157"/>
      <c r="C83" s="22"/>
    </row>
    <row r="84" spans="2:3" ht="15">
      <c r="B84" s="157"/>
      <c r="C84" s="22"/>
    </row>
    <row r="85" spans="2:3" ht="15">
      <c r="B85" s="157"/>
      <c r="C85" s="22"/>
    </row>
    <row r="86" spans="2:3" ht="15">
      <c r="B86" s="157"/>
      <c r="C86" s="22"/>
    </row>
    <row r="87" spans="2:3" ht="15">
      <c r="B87" s="157"/>
      <c r="C87" s="22"/>
    </row>
    <row r="88" spans="2:3" ht="15">
      <c r="B88" s="157"/>
      <c r="C88" s="22"/>
    </row>
    <row r="89" spans="2:3" ht="15">
      <c r="B89" s="157"/>
      <c r="C89" s="22"/>
    </row>
    <row r="90" spans="2:3" ht="15">
      <c r="B90" s="157"/>
      <c r="C90" s="22"/>
    </row>
    <row r="91" spans="2:3" ht="15">
      <c r="B91" s="157"/>
      <c r="C91" s="22"/>
    </row>
    <row r="92" spans="2:3" ht="15">
      <c r="B92" s="157"/>
      <c r="C92" s="22"/>
    </row>
    <row r="93" spans="2:3" ht="15">
      <c r="B93" s="157"/>
      <c r="C93" s="22"/>
    </row>
    <row r="94" spans="2:3" ht="15">
      <c r="B94" s="157"/>
      <c r="C94" s="22"/>
    </row>
    <row r="95" spans="2:3" ht="15">
      <c r="B95" s="157"/>
      <c r="C95" s="22"/>
    </row>
    <row r="96" spans="2:3" ht="15">
      <c r="B96" s="157"/>
      <c r="C96" s="22"/>
    </row>
  </sheetData>
  <mergeCells count="4">
    <mergeCell ref="A53:F53"/>
    <mergeCell ref="B4:B5"/>
    <mergeCell ref="D4:D5"/>
    <mergeCell ref="F4:F5"/>
  </mergeCells>
  <printOptions/>
  <pageMargins left="0.95" right="0.35433070866141736" top="0.3937007874015748" bottom="0.2755905511811024" header="0.35433070866141736" footer="0.2362204724409449"/>
  <pageSetup blackAndWhite="1" firstPageNumber="2" useFirstPageNumber="1"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61"/>
  <sheetViews>
    <sheetView workbookViewId="0" topLeftCell="A1">
      <selection activeCell="A1" sqref="A1:IV16384"/>
    </sheetView>
  </sheetViews>
  <sheetFormatPr defaultColWidth="9.140625" defaultRowHeight="12.75"/>
  <cols>
    <col min="1" max="1" width="55.00390625" style="46" customWidth="1"/>
    <col min="2" max="2" width="10.7109375" style="19" customWidth="1"/>
    <col min="3" max="3" width="11.28125" style="20" customWidth="1"/>
    <col min="4" max="4" width="2.28125" style="12" customWidth="1"/>
    <col min="5" max="5" width="11.28125" style="20" customWidth="1"/>
    <col min="6" max="6" width="13.28125" style="12" customWidth="1"/>
    <col min="7" max="7" width="8.140625" style="3" customWidth="1"/>
    <col min="8" max="8" width="23.8515625" style="11" hidden="1" customWidth="1"/>
    <col min="9" max="9" width="10.57421875" style="11" hidden="1" customWidth="1"/>
    <col min="10" max="10" width="13.28125" style="11" hidden="1" customWidth="1"/>
    <col min="11" max="12" width="9.140625" style="11" hidden="1" customWidth="1"/>
    <col min="13" max="16384" width="7.8515625" style="11" hidden="1" customWidth="1"/>
  </cols>
  <sheetData>
    <row r="1" spans="1:8" s="4" customFormat="1" ht="15">
      <c r="A1" s="207" t="str">
        <f>'Cover '!D1</f>
        <v>НЕОХИМ АД</v>
      </c>
      <c r="B1" s="208"/>
      <c r="C1" s="208"/>
      <c r="D1" s="208"/>
      <c r="E1" s="208"/>
      <c r="F1" s="39"/>
      <c r="G1" s="3"/>
      <c r="H1" s="40"/>
    </row>
    <row r="2" spans="1:7" s="6" customFormat="1" ht="15">
      <c r="A2" s="209" t="s">
        <v>69</v>
      </c>
      <c r="B2" s="210"/>
      <c r="C2" s="210"/>
      <c r="D2" s="210"/>
      <c r="E2" s="210"/>
      <c r="F2" s="39"/>
      <c r="G2" s="5"/>
    </row>
    <row r="3" spans="1:7" s="6" customFormat="1" ht="15">
      <c r="A3" s="52" t="s">
        <v>126</v>
      </c>
      <c r="B3" s="86"/>
      <c r="C3" s="39"/>
      <c r="D3" s="39"/>
      <c r="E3" s="39"/>
      <c r="F3" s="39"/>
      <c r="G3" s="5"/>
    </row>
    <row r="4" spans="1:7" s="6" customFormat="1" ht="15">
      <c r="A4" s="85"/>
      <c r="B4" s="86"/>
      <c r="C4" s="39"/>
      <c r="D4" s="39"/>
      <c r="E4" s="39"/>
      <c r="F4" s="39"/>
      <c r="G4" s="5"/>
    </row>
    <row r="5" spans="1:8" ht="20.25" customHeight="1">
      <c r="A5" s="41"/>
      <c r="B5" s="48" t="s">
        <v>11</v>
      </c>
      <c r="C5" s="204" t="s">
        <v>127</v>
      </c>
      <c r="D5" s="8"/>
      <c r="E5" s="204" t="s">
        <v>128</v>
      </c>
      <c r="F5" s="9"/>
      <c r="G5" s="10"/>
      <c r="H5" s="42"/>
    </row>
    <row r="6" spans="1:8" ht="20.25">
      <c r="A6" s="41"/>
      <c r="B6" s="7"/>
      <c r="C6" s="205"/>
      <c r="D6" s="8"/>
      <c r="E6" s="205"/>
      <c r="F6" s="9"/>
      <c r="G6" s="10"/>
      <c r="H6" s="42"/>
    </row>
    <row r="7" spans="1:8" ht="20.25">
      <c r="A7" s="41"/>
      <c r="B7" s="7"/>
      <c r="C7" s="192"/>
      <c r="D7" s="8"/>
      <c r="E7" s="193"/>
      <c r="F7" s="9"/>
      <c r="G7" s="10"/>
      <c r="H7" s="42"/>
    </row>
    <row r="8" spans="1:10" ht="15">
      <c r="A8" s="98" t="s">
        <v>27</v>
      </c>
      <c r="B8" s="12"/>
      <c r="C8" s="15"/>
      <c r="D8" s="13"/>
      <c r="E8" s="15"/>
      <c r="F8" s="13"/>
      <c r="G8" s="5"/>
      <c r="H8" s="13"/>
      <c r="I8" s="14" t="e">
        <f>+E8+H8+#REF!</f>
        <v>#REF!</v>
      </c>
      <c r="J8" s="14">
        <f>+E8+H8</f>
        <v>0</v>
      </c>
    </row>
    <row r="9" spans="1:9" ht="15">
      <c r="A9" s="99" t="s">
        <v>12</v>
      </c>
      <c r="B9" s="12"/>
      <c r="C9" s="178">
        <v>104534</v>
      </c>
      <c r="D9" s="179"/>
      <c r="E9" s="178">
        <v>90374</v>
      </c>
      <c r="F9" s="13"/>
      <c r="G9" s="5"/>
      <c r="H9" s="13"/>
      <c r="I9" s="14">
        <f>+E9+H9</f>
        <v>90374</v>
      </c>
    </row>
    <row r="10" spans="1:12" ht="15">
      <c r="A10" s="99" t="s">
        <v>13</v>
      </c>
      <c r="B10" s="12"/>
      <c r="C10" s="178">
        <v>-102029</v>
      </c>
      <c r="D10" s="179"/>
      <c r="E10" s="178">
        <v>-88700</v>
      </c>
      <c r="F10" s="13"/>
      <c r="G10" s="5"/>
      <c r="H10" s="13"/>
      <c r="I10" s="14">
        <f>+E10+H10</f>
        <v>-88700</v>
      </c>
      <c r="L10" s="14" t="e">
        <f>+E10+#REF!</f>
        <v>#REF!</v>
      </c>
    </row>
    <row r="11" spans="1:12" ht="15">
      <c r="A11" s="99" t="s">
        <v>106</v>
      </c>
      <c r="B11" s="12"/>
      <c r="C11" s="178">
        <v>-6432</v>
      </c>
      <c r="D11" s="179"/>
      <c r="E11" s="178">
        <v>-5906</v>
      </c>
      <c r="F11" s="13"/>
      <c r="G11" s="5"/>
      <c r="H11" s="13"/>
      <c r="I11" s="14"/>
      <c r="L11" s="14"/>
    </row>
    <row r="12" spans="1:9" s="17" customFormat="1" ht="15">
      <c r="A12" s="99" t="s">
        <v>107</v>
      </c>
      <c r="B12" s="16"/>
      <c r="C12" s="178">
        <v>5939</v>
      </c>
      <c r="D12" s="179"/>
      <c r="E12" s="178">
        <v>6456</v>
      </c>
      <c r="F12" s="13"/>
      <c r="G12" s="3"/>
      <c r="H12" s="13"/>
      <c r="I12" s="14"/>
    </row>
    <row r="13" spans="1:9" s="17" customFormat="1" ht="15">
      <c r="A13" s="99" t="s">
        <v>87</v>
      </c>
      <c r="B13" s="16"/>
      <c r="C13" s="178">
        <v>-326</v>
      </c>
      <c r="D13" s="179"/>
      <c r="E13" s="178">
        <v>-311</v>
      </c>
      <c r="F13" s="13"/>
      <c r="G13" s="3"/>
      <c r="H13" s="13"/>
      <c r="I13" s="14"/>
    </row>
    <row r="14" spans="1:9" s="17" customFormat="1" ht="15">
      <c r="A14" s="99" t="s">
        <v>14</v>
      </c>
      <c r="B14" s="16"/>
      <c r="C14" s="178">
        <v>-89</v>
      </c>
      <c r="D14" s="179"/>
      <c r="E14" s="178">
        <v>-114</v>
      </c>
      <c r="F14" s="13"/>
      <c r="G14" s="3"/>
      <c r="H14" s="13"/>
      <c r="I14" s="14"/>
    </row>
    <row r="15" spans="1:9" s="17" customFormat="1" ht="15">
      <c r="A15" s="99" t="s">
        <v>110</v>
      </c>
      <c r="B15" s="16"/>
      <c r="C15" s="178">
        <v>-78</v>
      </c>
      <c r="D15" s="179"/>
      <c r="E15" s="178">
        <v>-170</v>
      </c>
      <c r="F15" s="13"/>
      <c r="G15" s="3"/>
      <c r="H15" s="13"/>
      <c r="I15" s="14"/>
    </row>
    <row r="16" spans="1:9" s="17" customFormat="1" ht="15">
      <c r="A16" s="99" t="s">
        <v>104</v>
      </c>
      <c r="B16" s="16"/>
      <c r="C16" s="178">
        <v>14</v>
      </c>
      <c r="D16" s="179"/>
      <c r="E16" s="178">
        <v>7</v>
      </c>
      <c r="F16" s="13"/>
      <c r="G16" s="3"/>
      <c r="H16" s="13"/>
      <c r="I16" s="14"/>
    </row>
    <row r="17" spans="1:9" s="17" customFormat="1" ht="15">
      <c r="A17" s="99" t="s">
        <v>105</v>
      </c>
      <c r="B17" s="16"/>
      <c r="C17" s="178">
        <v>1022</v>
      </c>
      <c r="D17" s="179"/>
      <c r="E17" s="178">
        <v>711</v>
      </c>
      <c r="F17" s="13"/>
      <c r="G17" s="3"/>
      <c r="H17" s="13"/>
      <c r="I17" s="14"/>
    </row>
    <row r="18" spans="1:9" s="17" customFormat="1" ht="15">
      <c r="A18" s="99" t="s">
        <v>77</v>
      </c>
      <c r="B18" s="16"/>
      <c r="C18" s="178">
        <v>-63</v>
      </c>
      <c r="D18" s="179"/>
      <c r="E18" s="178">
        <v>-22</v>
      </c>
      <c r="F18" s="13"/>
      <c r="G18" s="3"/>
      <c r="H18" s="13"/>
      <c r="I18" s="14"/>
    </row>
    <row r="19" spans="1:9" s="17" customFormat="1" ht="15">
      <c r="A19" s="98" t="s">
        <v>97</v>
      </c>
      <c r="B19" s="16"/>
      <c r="C19" s="180">
        <f>SUM(C9:C18)</f>
        <v>2492</v>
      </c>
      <c r="D19" s="181"/>
      <c r="E19" s="180">
        <f>SUM(E9:E18)</f>
        <v>2325</v>
      </c>
      <c r="F19" s="13"/>
      <c r="G19" s="3"/>
      <c r="H19" s="13"/>
      <c r="I19" s="14">
        <f>+E19+H19</f>
        <v>2325</v>
      </c>
    </row>
    <row r="20" spans="1:9" ht="15">
      <c r="A20" s="99"/>
      <c r="B20" s="12"/>
      <c r="C20" s="178"/>
      <c r="D20" s="179"/>
      <c r="E20" s="178"/>
      <c r="F20" s="13"/>
      <c r="H20" s="13"/>
      <c r="I20" s="14"/>
    </row>
    <row r="21" spans="1:9" ht="15">
      <c r="A21" s="98" t="s">
        <v>28</v>
      </c>
      <c r="B21" s="12"/>
      <c r="C21" s="178"/>
      <c r="D21" s="179"/>
      <c r="E21" s="178"/>
      <c r="F21" s="13"/>
      <c r="H21" s="13"/>
      <c r="I21" s="14"/>
    </row>
    <row r="22" spans="1:9" ht="15">
      <c r="A22" s="99" t="s">
        <v>66</v>
      </c>
      <c r="B22" s="12"/>
      <c r="C22" s="178">
        <v>-498</v>
      </c>
      <c r="D22" s="179"/>
      <c r="E22" s="178">
        <v>-1075</v>
      </c>
      <c r="F22" s="13"/>
      <c r="H22" s="13"/>
      <c r="I22" s="14"/>
    </row>
    <row r="23" spans="1:9" ht="15" customHeight="1">
      <c r="A23" s="99" t="s">
        <v>65</v>
      </c>
      <c r="B23" s="12"/>
      <c r="C23" s="178">
        <v>114</v>
      </c>
      <c r="D23" s="179"/>
      <c r="E23" s="178">
        <v>35</v>
      </c>
      <c r="F23" s="13"/>
      <c r="H23" s="13"/>
      <c r="I23" s="14"/>
    </row>
    <row r="24" spans="1:9" ht="14.25" customHeight="1">
      <c r="A24" s="99" t="s">
        <v>103</v>
      </c>
      <c r="B24" s="12"/>
      <c r="C24" s="178">
        <v>0</v>
      </c>
      <c r="D24" s="179"/>
      <c r="E24" s="178">
        <v>0</v>
      </c>
      <c r="F24" s="13"/>
      <c r="H24" s="13"/>
      <c r="I24" s="14"/>
    </row>
    <row r="25" spans="1:9" ht="28.5">
      <c r="A25" s="98" t="s">
        <v>95</v>
      </c>
      <c r="B25" s="12"/>
      <c r="C25" s="180">
        <f>SUM(C22:C24)</f>
        <v>-384</v>
      </c>
      <c r="D25" s="181"/>
      <c r="E25" s="180">
        <f>SUM(E22:E24)</f>
        <v>-1040</v>
      </c>
      <c r="F25" s="13"/>
      <c r="H25" s="13"/>
      <c r="I25" s="14"/>
    </row>
    <row r="26" spans="1:9" ht="15">
      <c r="A26" s="99"/>
      <c r="B26" s="12"/>
      <c r="C26" s="178"/>
      <c r="D26" s="179"/>
      <c r="E26" s="178"/>
      <c r="F26" s="13"/>
      <c r="H26" s="13"/>
      <c r="I26" s="14"/>
    </row>
    <row r="27" spans="1:10" ht="15">
      <c r="A27" s="100" t="s">
        <v>29</v>
      </c>
      <c r="B27" s="12"/>
      <c r="C27" s="182"/>
      <c r="D27" s="183"/>
      <c r="E27" s="182"/>
      <c r="F27" s="43"/>
      <c r="G27" s="5"/>
      <c r="H27" s="13"/>
      <c r="I27" s="14"/>
      <c r="J27" s="14"/>
    </row>
    <row r="28" spans="1:10" ht="30">
      <c r="A28" s="99" t="s">
        <v>102</v>
      </c>
      <c r="B28" s="12"/>
      <c r="C28" s="178">
        <v>0</v>
      </c>
      <c r="D28" s="179"/>
      <c r="E28" s="178" t="s">
        <v>85</v>
      </c>
      <c r="F28" s="13"/>
      <c r="G28" s="5"/>
      <c r="H28" s="13"/>
      <c r="I28" s="14"/>
      <c r="J28" s="14"/>
    </row>
    <row r="29" spans="1:10" ht="30">
      <c r="A29" s="99" t="s">
        <v>101</v>
      </c>
      <c r="B29" s="12"/>
      <c r="C29" s="178">
        <v>-424</v>
      </c>
      <c r="D29" s="179"/>
      <c r="E29" s="178" t="s">
        <v>85</v>
      </c>
      <c r="F29" s="13"/>
      <c r="G29" s="5"/>
      <c r="H29" s="13"/>
      <c r="I29" s="14"/>
      <c r="J29" s="14"/>
    </row>
    <row r="30" spans="1:10" ht="15">
      <c r="A30" s="99" t="s">
        <v>115</v>
      </c>
      <c r="B30" s="12"/>
      <c r="C30" s="178">
        <v>10853</v>
      </c>
      <c r="D30" s="179"/>
      <c r="E30" s="178">
        <v>28197</v>
      </c>
      <c r="F30" s="13"/>
      <c r="G30" s="5"/>
      <c r="H30" s="13"/>
      <c r="I30" s="14"/>
      <c r="J30" s="14"/>
    </row>
    <row r="31" spans="1:10" ht="15">
      <c r="A31" s="99" t="s">
        <v>116</v>
      </c>
      <c r="B31" s="12"/>
      <c r="C31" s="178">
        <v>-10269</v>
      </c>
      <c r="D31" s="179"/>
      <c r="E31" s="178">
        <v>-33094</v>
      </c>
      <c r="F31" s="13"/>
      <c r="G31" s="5"/>
      <c r="H31" s="13"/>
      <c r="I31" s="14"/>
      <c r="J31" s="14"/>
    </row>
    <row r="32" spans="1:10" ht="15">
      <c r="A32" s="99" t="s">
        <v>31</v>
      </c>
      <c r="B32" s="12"/>
      <c r="C32" s="178">
        <v>-108</v>
      </c>
      <c r="D32" s="184"/>
      <c r="E32" s="178">
        <v>-62</v>
      </c>
      <c r="F32" s="13"/>
      <c r="G32" s="5"/>
      <c r="H32" s="13"/>
      <c r="I32" s="14"/>
      <c r="J32" s="14"/>
    </row>
    <row r="33" spans="1:6" ht="28.5">
      <c r="A33" s="98" t="s">
        <v>96</v>
      </c>
      <c r="B33" s="12"/>
      <c r="C33" s="180">
        <f>SUM(C28:C32)</f>
        <v>52</v>
      </c>
      <c r="D33" s="185"/>
      <c r="E33" s="180">
        <f>SUM(E28:E32)</f>
        <v>-4959</v>
      </c>
      <c r="F33" s="18"/>
    </row>
    <row r="34" spans="1:5" ht="15">
      <c r="A34" s="91"/>
      <c r="B34" s="12"/>
      <c r="C34" s="178"/>
      <c r="D34" s="184"/>
      <c r="E34" s="178"/>
    </row>
    <row r="35" spans="1:7" s="17" customFormat="1" ht="28.5">
      <c r="A35" s="101" t="s">
        <v>98</v>
      </c>
      <c r="B35" s="16"/>
      <c r="C35" s="186">
        <f>SUM(C19,C25,C33)</f>
        <v>2160</v>
      </c>
      <c r="D35" s="185"/>
      <c r="E35" s="186">
        <f>SUM(E19,E25,E33)</f>
        <v>-3674</v>
      </c>
      <c r="F35" s="44"/>
      <c r="G35" s="5"/>
    </row>
    <row r="36" spans="1:5" ht="15">
      <c r="A36" s="91"/>
      <c r="B36" s="12"/>
      <c r="C36" s="178"/>
      <c r="D36" s="184"/>
      <c r="E36" s="178"/>
    </row>
    <row r="37" spans="1:7" s="94" customFormat="1" ht="15">
      <c r="A37" s="91" t="s">
        <v>99</v>
      </c>
      <c r="B37" s="92"/>
      <c r="C37" s="187">
        <v>1719</v>
      </c>
      <c r="D37" s="188"/>
      <c r="E37" s="187">
        <v>7678</v>
      </c>
      <c r="F37" s="92"/>
      <c r="G37" s="93"/>
    </row>
    <row r="38" spans="1:7" s="94" customFormat="1" ht="15">
      <c r="A38" s="91"/>
      <c r="B38" s="92"/>
      <c r="C38" s="187"/>
      <c r="D38" s="189"/>
      <c r="E38" s="187"/>
      <c r="F38" s="92"/>
      <c r="G38" s="93"/>
    </row>
    <row r="39" spans="1:7" s="97" customFormat="1" ht="29.25" thickBot="1">
      <c r="A39" s="101" t="s">
        <v>100</v>
      </c>
      <c r="B39" s="161">
        <v>18</v>
      </c>
      <c r="C39" s="190">
        <f>SUM(C35,C37)</f>
        <v>3879</v>
      </c>
      <c r="D39" s="181"/>
      <c r="E39" s="190">
        <f>SUM(E35,E37)</f>
        <v>4004</v>
      </c>
      <c r="F39" s="90"/>
      <c r="G39" s="96"/>
    </row>
    <row r="40" spans="1:7" s="97" customFormat="1" ht="15" thickTop="1">
      <c r="A40" s="95"/>
      <c r="B40" s="161"/>
      <c r="C40" s="162"/>
      <c r="D40" s="90"/>
      <c r="E40" s="162"/>
      <c r="F40" s="90"/>
      <c r="G40" s="96"/>
    </row>
    <row r="41" spans="1:5" ht="15">
      <c r="A41" s="91"/>
      <c r="B41" s="161"/>
      <c r="C41" s="15"/>
      <c r="E41" s="15"/>
    </row>
    <row r="42" spans="1:5" ht="15.75">
      <c r="A42" s="45"/>
      <c r="B42" s="12"/>
      <c r="C42" s="15"/>
      <c r="E42" s="15"/>
    </row>
    <row r="43" spans="1:5" ht="15">
      <c r="A43" s="67" t="s">
        <v>34</v>
      </c>
      <c r="B43" s="153"/>
      <c r="C43" s="67" t="s">
        <v>81</v>
      </c>
      <c r="D43" s="153"/>
      <c r="E43" s="79"/>
    </row>
    <row r="44" spans="1:5" ht="15">
      <c r="A44" s="119" t="s">
        <v>93</v>
      </c>
      <c r="B44" s="153"/>
      <c r="C44" s="22"/>
      <c r="D44" s="153"/>
      <c r="E44" s="119" t="s">
        <v>94</v>
      </c>
    </row>
    <row r="45" spans="1:5" ht="15.75">
      <c r="A45" s="45"/>
      <c r="B45" s="12"/>
      <c r="C45" s="15"/>
      <c r="E45" s="15"/>
    </row>
    <row r="46" spans="1:5" ht="15.75">
      <c r="A46" s="45"/>
      <c r="B46" s="12"/>
      <c r="C46" s="15"/>
      <c r="E46" s="15"/>
    </row>
    <row r="47" spans="1:5" ht="15.75">
      <c r="A47" s="45"/>
      <c r="B47" s="12"/>
      <c r="C47" s="15"/>
      <c r="E47" s="15"/>
    </row>
    <row r="48" spans="1:5" ht="15.75">
      <c r="A48" s="45"/>
      <c r="B48" s="12"/>
      <c r="C48" s="15"/>
      <c r="E48" s="15"/>
    </row>
    <row r="49" ht="15">
      <c r="A49" s="67"/>
    </row>
    <row r="50" ht="15">
      <c r="A50" s="115"/>
    </row>
    <row r="51" ht="15">
      <c r="A51" s="68"/>
    </row>
    <row r="52" ht="15">
      <c r="A52" s="68"/>
    </row>
    <row r="53" ht="15">
      <c r="A53" s="69"/>
    </row>
    <row r="54" ht="15">
      <c r="A54" s="163"/>
    </row>
    <row r="55" ht="15">
      <c r="A55" s="164"/>
    </row>
    <row r="56" ht="15">
      <c r="A56" s="70"/>
    </row>
    <row r="57" ht="15">
      <c r="A57" s="31"/>
    </row>
    <row r="58" ht="15">
      <c r="A58" s="32"/>
    </row>
    <row r="59" ht="15">
      <c r="A59" s="31"/>
    </row>
    <row r="60" ht="15">
      <c r="A60" s="1"/>
    </row>
    <row r="61" ht="15">
      <c r="A61" s="1"/>
    </row>
  </sheetData>
  <mergeCells count="4">
    <mergeCell ref="C5:C6"/>
    <mergeCell ref="E5:E6"/>
    <mergeCell ref="A1:E1"/>
    <mergeCell ref="A2:E2"/>
  </mergeCells>
  <printOptions/>
  <pageMargins left="0.95" right="0.52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42"/>
  <sheetViews>
    <sheetView tabSelected="1" zoomScaleSheetLayoutView="100" workbookViewId="0" topLeftCell="A1">
      <selection activeCell="G14" sqref="G14"/>
    </sheetView>
  </sheetViews>
  <sheetFormatPr defaultColWidth="9.140625" defaultRowHeight="12.75"/>
  <cols>
    <col min="1" max="1" width="30.57421875" style="36" customWidth="1"/>
    <col min="2" max="2" width="10.421875" style="36" bestFit="1" customWidth="1"/>
    <col min="3" max="3" width="12.57421875" style="36" customWidth="1"/>
    <col min="4" max="4" width="1.7109375" style="36" customWidth="1"/>
    <col min="5" max="5" width="10.421875" style="36" customWidth="1"/>
    <col min="6" max="6" width="1.57421875" style="36" customWidth="1"/>
    <col min="7" max="7" width="12.7109375" style="36" customWidth="1"/>
    <col min="8" max="8" width="1.57421875" style="36" customWidth="1"/>
    <col min="9" max="9" width="11.28125" style="36" customWidth="1"/>
    <col min="10" max="16384" width="9.140625" style="36" customWidth="1"/>
  </cols>
  <sheetData>
    <row r="1" spans="1:9" ht="18" customHeight="1">
      <c r="A1" s="2" t="str">
        <f>'Cover '!D1</f>
        <v>НЕОХИМ АД</v>
      </c>
      <c r="B1" s="2"/>
      <c r="C1" s="2"/>
      <c r="D1" s="2"/>
      <c r="E1" s="2"/>
      <c r="F1" s="2"/>
      <c r="G1" s="2"/>
      <c r="H1" s="2"/>
      <c r="I1" s="2"/>
    </row>
    <row r="2" spans="1:9" ht="18" customHeight="1">
      <c r="A2" s="209" t="s">
        <v>68</v>
      </c>
      <c r="B2" s="209"/>
      <c r="C2" s="211"/>
      <c r="D2" s="211"/>
      <c r="E2" s="211"/>
      <c r="F2" s="211"/>
      <c r="G2" s="211"/>
      <c r="H2" s="211"/>
      <c r="I2" s="211"/>
    </row>
    <row r="3" spans="1:9" ht="18" customHeight="1">
      <c r="A3" s="85" t="s">
        <v>126</v>
      </c>
      <c r="B3" s="85"/>
      <c r="C3" s="39"/>
      <c r="D3" s="39"/>
      <c r="E3" s="39"/>
      <c r="F3" s="39"/>
      <c r="G3" s="39"/>
      <c r="H3" s="39"/>
      <c r="I3" s="39"/>
    </row>
    <row r="4" spans="1:9" ht="18" customHeight="1">
      <c r="A4" s="85"/>
      <c r="B4" s="85"/>
      <c r="C4" s="39"/>
      <c r="D4" s="39"/>
      <c r="E4" s="39"/>
      <c r="F4" s="39"/>
      <c r="G4" s="39"/>
      <c r="H4" s="39"/>
      <c r="I4" s="39"/>
    </row>
    <row r="5" spans="1:9" ht="18" customHeight="1">
      <c r="A5" s="85"/>
      <c r="B5" s="85"/>
      <c r="C5" s="39"/>
      <c r="D5" s="39"/>
      <c r="E5" s="39"/>
      <c r="F5" s="39"/>
      <c r="G5" s="39"/>
      <c r="H5" s="39"/>
      <c r="I5" s="39"/>
    </row>
    <row r="6" spans="1:9" ht="16.5" customHeight="1">
      <c r="A6" s="209"/>
      <c r="B6" s="209"/>
      <c r="C6" s="211"/>
      <c r="D6" s="211"/>
      <c r="E6" s="211"/>
      <c r="F6" s="211"/>
      <c r="G6" s="211"/>
      <c r="H6" s="211"/>
      <c r="I6" s="211"/>
    </row>
    <row r="7" spans="1:9" s="107" customFormat="1" ht="15" customHeight="1">
      <c r="A7" s="214"/>
      <c r="B7" s="165"/>
      <c r="C7" s="212" t="s">
        <v>80</v>
      </c>
      <c r="D7" s="106"/>
      <c r="E7" s="212" t="s">
        <v>38</v>
      </c>
      <c r="F7" s="106"/>
      <c r="G7" s="212" t="s">
        <v>17</v>
      </c>
      <c r="H7" s="106"/>
      <c r="I7" s="212" t="s">
        <v>108</v>
      </c>
    </row>
    <row r="8" spans="1:9" s="108" customFormat="1" ht="32.25" customHeight="1">
      <c r="A8" s="215"/>
      <c r="B8" s="191" t="s">
        <v>11</v>
      </c>
      <c r="C8" s="213"/>
      <c r="D8" s="56"/>
      <c r="E8" s="213"/>
      <c r="F8" s="56"/>
      <c r="G8" s="213"/>
      <c r="H8" s="56"/>
      <c r="I8" s="213"/>
    </row>
    <row r="9" spans="1:9" s="112" customFormat="1" ht="15">
      <c r="A9" s="145"/>
      <c r="B9" s="145"/>
      <c r="C9" s="111" t="s">
        <v>18</v>
      </c>
      <c r="D9" s="111"/>
      <c r="E9" s="111" t="s">
        <v>18</v>
      </c>
      <c r="F9" s="111"/>
      <c r="G9" s="111" t="s">
        <v>18</v>
      </c>
      <c r="H9" s="111"/>
      <c r="I9" s="111" t="s">
        <v>18</v>
      </c>
    </row>
    <row r="10" spans="1:9" s="108" customFormat="1" ht="15">
      <c r="A10" s="141"/>
      <c r="B10" s="141"/>
      <c r="C10" s="109"/>
      <c r="D10" s="109"/>
      <c r="E10" s="109"/>
      <c r="F10" s="109"/>
      <c r="G10" s="111"/>
      <c r="H10" s="109"/>
      <c r="I10" s="109"/>
    </row>
    <row r="11" spans="1:9" s="80" customFormat="1" ht="15">
      <c r="A11" s="102" t="s">
        <v>122</v>
      </c>
      <c r="B11" s="102"/>
      <c r="C11" s="150">
        <v>2654</v>
      </c>
      <c r="D11" s="104"/>
      <c r="E11" s="150">
        <v>265</v>
      </c>
      <c r="F11" s="104"/>
      <c r="G11" s="150">
        <v>59452</v>
      </c>
      <c r="H11" s="104"/>
      <c r="I11" s="150">
        <f>SUM(C11:G11)</f>
        <v>62371</v>
      </c>
    </row>
    <row r="12" spans="3:9" s="80" customFormat="1" ht="15">
      <c r="C12" s="105"/>
      <c r="D12" s="105"/>
      <c r="E12" s="105"/>
      <c r="F12" s="105"/>
      <c r="G12" s="105"/>
      <c r="H12" s="105"/>
      <c r="I12" s="105"/>
    </row>
    <row r="13" spans="1:9" s="80" customFormat="1" ht="15">
      <c r="A13" s="103" t="s">
        <v>124</v>
      </c>
      <c r="B13" s="103"/>
      <c r="C13" s="105">
        <v>0</v>
      </c>
      <c r="D13" s="105"/>
      <c r="E13" s="105">
        <v>0</v>
      </c>
      <c r="F13" s="105"/>
      <c r="G13" s="105">
        <v>9851</v>
      </c>
      <c r="I13" s="105">
        <f>SUM(C13:G13)</f>
        <v>9851</v>
      </c>
    </row>
    <row r="14" spans="1:9" s="80" customFormat="1" ht="15">
      <c r="A14" s="172"/>
      <c r="B14" s="172"/>
      <c r="I14" s="105">
        <f>SUM(C14:G14)</f>
        <v>0</v>
      </c>
    </row>
    <row r="15" spans="1:9" s="102" customFormat="1" ht="15">
      <c r="A15" s="171" t="s">
        <v>64</v>
      </c>
      <c r="B15" s="171"/>
      <c r="C15" s="169">
        <v>0</v>
      </c>
      <c r="D15" s="169"/>
      <c r="E15" s="169">
        <v>0</v>
      </c>
      <c r="F15" s="169"/>
      <c r="G15" s="105">
        <v>-1</v>
      </c>
      <c r="H15" s="169"/>
      <c r="I15" s="105">
        <f>SUM(C15:G15)</f>
        <v>-1</v>
      </c>
    </row>
    <row r="16" spans="3:9" s="102" customFormat="1" ht="15">
      <c r="C16" s="170"/>
      <c r="D16" s="169"/>
      <c r="E16" s="170"/>
      <c r="F16" s="169"/>
      <c r="G16" s="170"/>
      <c r="H16" s="169"/>
      <c r="I16" s="120"/>
    </row>
    <row r="17" spans="1:9" s="80" customFormat="1" ht="15">
      <c r="A17" s="102" t="s">
        <v>123</v>
      </c>
      <c r="B17" s="102"/>
      <c r="C17" s="150">
        <f>SUM(C11,C13,C15)</f>
        <v>2654</v>
      </c>
      <c r="D17" s="104"/>
      <c r="E17" s="150">
        <f>SUM(E11,E13,E15)</f>
        <v>265</v>
      </c>
      <c r="F17" s="104"/>
      <c r="G17" s="150">
        <f>SUM(G11,G13,G15)</f>
        <v>69302</v>
      </c>
      <c r="H17" s="104"/>
      <c r="I17" s="150">
        <f>SUM(I11,I13,I15)</f>
        <v>72221</v>
      </c>
    </row>
    <row r="18" spans="3:9" s="80" customFormat="1" ht="15">
      <c r="C18" s="105"/>
      <c r="D18" s="105"/>
      <c r="E18" s="105"/>
      <c r="F18" s="105"/>
      <c r="G18" s="105"/>
      <c r="H18" s="105"/>
      <c r="I18" s="105"/>
    </row>
    <row r="19" spans="1:9" s="38" customFormat="1" ht="14.25">
      <c r="A19" s="102"/>
      <c r="B19" s="102"/>
      <c r="C19" s="50"/>
      <c r="D19" s="50"/>
      <c r="E19" s="50"/>
      <c r="F19" s="50"/>
      <c r="G19" s="50"/>
      <c r="H19" s="50"/>
      <c r="I19" s="50"/>
    </row>
    <row r="20" spans="1:9" s="38" customFormat="1" ht="14.25">
      <c r="A20" s="102"/>
      <c r="B20" s="102"/>
      <c r="C20" s="50"/>
      <c r="D20" s="50"/>
      <c r="E20" s="50"/>
      <c r="F20" s="50"/>
      <c r="G20" s="50"/>
      <c r="H20" s="50"/>
      <c r="I20" s="50"/>
    </row>
    <row r="21" spans="1:9" s="38" customFormat="1" ht="14.25">
      <c r="A21" s="102"/>
      <c r="B21" s="102"/>
      <c r="C21" s="50"/>
      <c r="D21" s="50"/>
      <c r="E21" s="50"/>
      <c r="F21" s="50"/>
      <c r="G21" s="50"/>
      <c r="H21" s="50"/>
      <c r="I21" s="50"/>
    </row>
    <row r="22" spans="1:9" s="38" customFormat="1" ht="14.25">
      <c r="A22" s="102"/>
      <c r="B22" s="102"/>
      <c r="C22" s="50"/>
      <c r="D22" s="50"/>
      <c r="E22" s="50"/>
      <c r="F22" s="50"/>
      <c r="G22" s="50"/>
      <c r="H22" s="50"/>
      <c r="I22" s="50"/>
    </row>
    <row r="23" spans="1:9" s="38" customFormat="1" ht="14.25">
      <c r="A23" s="102"/>
      <c r="B23" s="102"/>
      <c r="C23" s="50"/>
      <c r="D23" s="50"/>
      <c r="E23" s="50"/>
      <c r="F23" s="50"/>
      <c r="G23" s="50"/>
      <c r="H23" s="50"/>
      <c r="I23" s="50"/>
    </row>
    <row r="24" spans="1:6" s="37" customFormat="1" ht="15">
      <c r="A24" s="67" t="s">
        <v>34</v>
      </c>
      <c r="B24" s="153"/>
      <c r="C24" s="28"/>
      <c r="D24" s="67" t="s">
        <v>81</v>
      </c>
      <c r="E24" s="153"/>
      <c r="F24" s="79"/>
    </row>
    <row r="25" spans="1:7" s="37" customFormat="1" ht="15">
      <c r="A25" s="119" t="s">
        <v>93</v>
      </c>
      <c r="B25" s="153"/>
      <c r="C25" s="28"/>
      <c r="G25" s="119" t="s">
        <v>94</v>
      </c>
    </row>
    <row r="26" spans="1:2" s="37" customFormat="1" ht="15">
      <c r="A26" s="146"/>
      <c r="B26" s="146"/>
    </row>
    <row r="27" spans="1:2" ht="15">
      <c r="A27" s="146"/>
      <c r="B27" s="146"/>
    </row>
    <row r="28" spans="1:2" ht="15">
      <c r="A28" s="146"/>
      <c r="B28" s="146"/>
    </row>
    <row r="29" spans="1:2" ht="15">
      <c r="A29" s="146"/>
      <c r="B29" s="146"/>
    </row>
    <row r="30" spans="1:2" ht="15">
      <c r="A30" s="147"/>
      <c r="B30" s="147"/>
    </row>
    <row r="31" spans="1:2" ht="15">
      <c r="A31" s="148"/>
      <c r="B31" s="148"/>
    </row>
    <row r="32" spans="1:2" ht="15">
      <c r="A32" s="34"/>
      <c r="B32" s="34"/>
    </row>
    <row r="33" spans="1:2" ht="15">
      <c r="A33" s="33"/>
      <c r="B33" s="33"/>
    </row>
    <row r="42" spans="1:2" ht="15">
      <c r="A42" s="149"/>
      <c r="B42" s="149"/>
    </row>
  </sheetData>
  <mergeCells count="7">
    <mergeCell ref="A2:I2"/>
    <mergeCell ref="A6:I6"/>
    <mergeCell ref="C7:C8"/>
    <mergeCell ref="E7:E8"/>
    <mergeCell ref="G7:G8"/>
    <mergeCell ref="I7:I8"/>
    <mergeCell ref="A7:A8"/>
  </mergeCells>
  <printOptions/>
  <pageMargins left="0.9" right="0.3937007874015748" top="0.3937007874015748" bottom="0.3937007874015748" header="0.5118110236220472" footer="0.5118110236220472"/>
  <pageSetup blackAndWhite="1" firstPageNumber="4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pc</cp:lastModifiedBy>
  <cp:lastPrinted>2005-07-18T11:43:22Z</cp:lastPrinted>
  <dcterms:created xsi:type="dcterms:W3CDTF">2003-02-07T14:36:34Z</dcterms:created>
  <dcterms:modified xsi:type="dcterms:W3CDTF">2005-07-18T11:43:47Z</dcterms:modified>
  <cp:category/>
  <cp:version/>
  <cp:contentType/>
  <cp:contentStatus/>
</cp:coreProperties>
</file>