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10245" yWindow="225" windowWidth="10275" windowHeight="8010" activeTab="4"/>
  </bookViews>
  <sheets>
    <sheet name="Cover " sheetId="16" r:id="rId1"/>
    <sheet name="IS" sheetId="12" r:id="rId2"/>
    <sheet name="BS" sheetId="13" r:id="rId3"/>
    <sheet name="CFS" sheetId="14" r:id="rId4"/>
    <sheet name="EQS" sheetId="1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'BS'!$A$1:$G$69</definedName>
    <definedName name="_xlnm.Print_Area" localSheetId="3">'CFS'!$A$1:$G$50</definedName>
    <definedName name="_xlnm.Print_Area" localSheetId="4">'EQS'!$A$1:$U$41</definedName>
    <definedName name="_xlnm.Print_Area" localSheetId="1">'IS'!$A$1:$G$43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'CFS'!$57:$65531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'CFS'!$A$1:$G$31</definedName>
    <definedName name="Z_2BD2C2C3_AF9C_11D6_9CEF_00D009775214_.wvu.Rows" localSheetId="3" hidden="1">'CFS'!$55:$65531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'CFS'!$57:$65531,'CFS'!#REF!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'EQS'!$A$1:$M$22</definedName>
    <definedName name="Z_9656BBF7_C4A3_41EC_B0C6_A21B380E3C2F_.wvu.Rows" localSheetId="3" hidden="1">'CFS'!$57:$65531,'CFS'!#REF!</definedName>
    <definedName name="_xlnm.Print_Titles" localSheetId="1">'IS'!$1:$2</definedName>
    <definedName name="_xlnm.Print_Titles" localSheetId="2">'BS'!$1:$3</definedName>
  </definedNames>
  <calcPr calcId="152511"/>
</workbook>
</file>

<file path=xl/sharedStrings.xml><?xml version="1.0" encoding="utf-8"?>
<sst xmlns="http://schemas.openxmlformats.org/spreadsheetml/2006/main" count="185" uniqueCount="144">
  <si>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</si>
  <si>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</si>
  <si>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</si>
  <si>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</si>
  <si>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</si>
  <si>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</si>
  <si>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</si>
  <si>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</si>
  <si>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</si>
  <si>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</si>
  <si>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</si>
  <si>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</si>
  <si>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</si>
  <si>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</si>
  <si>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</si>
  <si>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</si>
  <si>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</si>
  <si>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</si>
  <si>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</si>
  <si>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</si>
  <si>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</si>
  <si>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</si>
  <si>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</si>
  <si>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</si>
  <si>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</si>
  <si>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</si>
  <si>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</si>
  <si>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</si>
  <si>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</si>
  <si>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</si>
  <si>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</si>
  <si>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</si>
  <si>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</si>
  <si>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</si>
  <si>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</si>
  <si>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</si>
  <si>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</si>
  <si>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</si>
  <si>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</si>
  <si>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</si>
  <si>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</si>
  <si>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</si>
  <si>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</si>
  <si>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</si>
  <si>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</si>
  <si>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</si>
  <si>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</si>
  <si>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</si>
  <si>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</si>
  <si>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</si>
  <si>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</si>
  <si>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</si>
  <si>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</si>
  <si>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</si>
  <si>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</si>
  <si>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</si>
  <si>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</si>
  <si>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</si>
  <si>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</si>
  <si>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</si>
  <si>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</si>
  <si>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</si>
  <si>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</si>
  <si>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</si>
  <si>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</si>
  <si>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</si>
  <si>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</si>
  <si>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Васил Живков Грънчаров</t>
  </si>
  <si>
    <t>Имоти, машини и оборудване</t>
  </si>
  <si>
    <t>гр. Димитровград</t>
  </si>
  <si>
    <t>Ц К Б АД</t>
  </si>
  <si>
    <t>ГРУПА НЕОХИМ</t>
  </si>
  <si>
    <t>Финансови приходи</t>
  </si>
  <si>
    <t>Финансови разходи</t>
  </si>
  <si>
    <t>Резерви</t>
  </si>
  <si>
    <t>Финансови (разходи)/приходи, нетно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</si>
  <si>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</si>
  <si>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</si>
  <si>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</si>
  <si>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</si>
  <si>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</si>
  <si>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</si>
  <si>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</si>
  <si>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</si>
  <si>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</si>
  <si>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</si>
  <si>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</si>
  <si>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</si>
  <si>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</si>
  <si>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</si>
  <si>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</si>
  <si>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</si>
  <si>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</si>
  <si>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</si>
  <si>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</si>
  <si>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</si>
  <si>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</si>
  <si>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</si>
  <si>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</si>
  <si>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</si>
  <si>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</si>
  <si>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</si>
  <si>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</si>
  <si>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постъпления/(плащания), нетно</t>
  </si>
  <si>
    <t>Резерв от преизчисление на чуждестранни дейности</t>
  </si>
  <si>
    <t>Неразпределена печалба</t>
  </si>
  <si>
    <t>Натрупани печалби/    (загуби)</t>
  </si>
  <si>
    <t xml:space="preserve">Зърнени храни България АД  </t>
  </si>
  <si>
    <t>Последващи оценки на задължение по пенсионни планове с дефинирани доходи</t>
  </si>
  <si>
    <t>Правителствени финансирания</t>
  </si>
  <si>
    <t>Елена Симеонова Шопова</t>
  </si>
  <si>
    <t>Изпълнителен директор:</t>
  </si>
  <si>
    <t>Дългосрочни задължения към доставчици</t>
  </si>
  <si>
    <t>Общ всеобхватен доход за периода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</si>
  <si>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</si>
  <si>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</si>
  <si>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</si>
  <si>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Общ всеобхватен доход за годината, в т.ч.</t>
  </si>
  <si>
    <t xml:space="preserve">            * нетна печалба за годината</t>
  </si>
  <si>
    <t xml:space="preserve">            * други компоненти на всеобхватния доход, нетно от данъци</t>
  </si>
  <si>
    <t>Общ всеобхватен доход за периода, в т.ч.</t>
  </si>
  <si>
    <t>10, 11</t>
  </si>
  <si>
    <t>Разпределение на печалбата за дивиденти</t>
  </si>
  <si>
    <t>Никола Иванов Грозев</t>
  </si>
  <si>
    <t>Пасиви по отсрочени данъци</t>
  </si>
  <si>
    <t>Други задължения</t>
  </si>
  <si>
    <t>31 декември 2016</t>
  </si>
  <si>
    <t xml:space="preserve">Салдо на 1 януари 2016 година </t>
  </si>
  <si>
    <t>Салдо на 31 декември 2016 година</t>
  </si>
  <si>
    <t>Промени в собствения капитал за 2017 година</t>
  </si>
  <si>
    <t xml:space="preserve">            * нетна печалба/(загуба) за периода</t>
  </si>
  <si>
    <t>Изплатени дивиденти</t>
  </si>
  <si>
    <t>Нетни парични потоци (използвани в)/от оперативната дейност</t>
  </si>
  <si>
    <t xml:space="preserve">Нетно( намаление)/увеличение на паричните средства и паричните еквиваленти </t>
  </si>
  <si>
    <t>Хуберт Пухнер (от 29.06.2017)</t>
  </si>
  <si>
    <t>Мартина Михаела Аубергер (от 29.06.2017)</t>
  </si>
  <si>
    <t>Феборан ООД (до 28.06.2017)</t>
  </si>
  <si>
    <t>Феборан Прим ЕООД (до 28.06.2017)</t>
  </si>
  <si>
    <t>към 30 юни 2017 година</t>
  </si>
  <si>
    <t>30 юни 2017</t>
  </si>
  <si>
    <t>30 юни 2016</t>
  </si>
  <si>
    <t>Парични средства и парични еквиваленти на 30 юни</t>
  </si>
  <si>
    <t>Салдо на 30 юни 2017 година</t>
  </si>
  <si>
    <t>Нетни парични потоци използвани във финансова дейност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</si>
</sst>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&quot;€&quot;* #,##0.00_);_(&quot;€&quot;* \(#,##0.00\);_(&quot;€&quot;* &quot;-&quot;??_);_(@_)"/>
  </numFmts>
  <fonts count="47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6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273">
    <xf numFmtId="0" fontId="0" fillId="0" borderId="0" xfId="0"/>
    <xf numFmtId="0" fontId="5" fillId="0" borderId="0" xfId="24" applyFont="1" applyBorder="1" applyAlignment="1">
      <alignment vertical="center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0" xfId="31" applyFont="1" applyFill="1" applyBorder="1" applyAlignment="1">
      <alignment horizontal="center" vertical="center"/>
      <protection/>
    </xf>
    <xf numFmtId="0" fontId="6" fillId="0" borderId="0" xfId="31" applyFont="1" applyFill="1" applyAlignment="1">
      <alignment vertical="center"/>
      <protection/>
    </xf>
    <xf numFmtId="0" fontId="7" fillId="0" borderId="0" xfId="31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vertical="center"/>
      <protection/>
    </xf>
    <xf numFmtId="49" fontId="8" fillId="0" borderId="0" xfId="27" applyNumberFormat="1" applyFont="1" applyFill="1" applyBorder="1" applyAlignment="1">
      <alignment horizontal="right" vertical="center"/>
      <protection/>
    </xf>
    <xf numFmtId="0" fontId="6" fillId="0" borderId="0" xfId="31" applyFont="1" applyFill="1" applyBorder="1" applyAlignment="1" quotePrefix="1">
      <alignment horizontal="center" vertical="center"/>
      <protection/>
    </xf>
    <xf numFmtId="0" fontId="6" fillId="0" borderId="0" xfId="26" applyFont="1" applyFill="1">
      <alignment/>
      <protection/>
    </xf>
    <xf numFmtId="0" fontId="6" fillId="0" borderId="0" xfId="26" applyFont="1" applyFill="1" applyBorder="1" applyAlignment="1">
      <alignment horizontal="center"/>
      <protection/>
    </xf>
    <xf numFmtId="164" fontId="6" fillId="0" borderId="0" xfId="26" applyNumberFormat="1" applyFont="1" applyFill="1" applyBorder="1">
      <alignment/>
      <protection/>
    </xf>
    <xf numFmtId="164" fontId="6" fillId="0" borderId="0" xfId="26" applyNumberFormat="1" applyFont="1" applyFill="1">
      <alignment/>
      <protection/>
    </xf>
    <xf numFmtId="164" fontId="6" fillId="0" borderId="0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 horizontal="center"/>
      <protection/>
    </xf>
    <xf numFmtId="0" fontId="7" fillId="0" borderId="0" xfId="26" applyFont="1" applyFill="1">
      <alignment/>
      <protection/>
    </xf>
    <xf numFmtId="164" fontId="6" fillId="0" borderId="0" xfId="26" applyNumberFormat="1" applyFont="1" applyFill="1" applyBorder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164" fontId="6" fillId="0" borderId="0" xfId="26" applyNumberFormat="1" applyFont="1" applyFill="1" applyAlignment="1">
      <alignment horizontal="right"/>
      <protection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31" applyFont="1" applyFill="1" applyBorder="1" applyAlignment="1">
      <alignment vertical="center"/>
      <protection/>
    </xf>
    <xf numFmtId="0" fontId="14" fillId="0" borderId="0" xfId="31" applyFont="1" applyFill="1" applyBorder="1" applyAlignment="1">
      <alignment horizontal="right" vertical="center"/>
      <protection/>
    </xf>
    <xf numFmtId="164" fontId="7" fillId="0" borderId="0" xfId="26" applyNumberFormat="1" applyFont="1" applyFill="1" applyBorder="1">
      <alignment/>
      <protection/>
    </xf>
    <xf numFmtId="164" fontId="7" fillId="0" borderId="0" xfId="26" applyNumberFormat="1" applyFont="1" applyFill="1" applyBorder="1" applyAlignment="1">
      <alignment horizontal="center"/>
      <protection/>
    </xf>
    <xf numFmtId="0" fontId="4" fillId="0" borderId="0" xfId="26" applyFont="1" applyFill="1">
      <alignment/>
      <protection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24" applyFont="1" applyBorder="1" applyAlignment="1" quotePrefix="1">
      <alignment horizontal="left"/>
      <protection/>
    </xf>
    <xf numFmtId="0" fontId="9" fillId="0" borderId="0" xfId="0" applyFont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1" fillId="0" borderId="0" xfId="0" applyFont="1" applyFill="1" applyBorder="1"/>
    <xf numFmtId="0" fontId="17" fillId="0" borderId="0" xfId="0" applyFont="1"/>
    <xf numFmtId="0" fontId="7" fillId="0" borderId="0" xfId="24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6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7" applyNumberFormat="1" applyFont="1" applyFill="1" applyBorder="1" applyAlignment="1" applyProtection="1">
      <alignment vertical="top"/>
      <protection locked="0"/>
    </xf>
    <xf numFmtId="164" fontId="7" fillId="0" borderId="11" xfId="0" applyNumberFormat="1" applyFont="1" applyFill="1" applyBorder="1" applyAlignment="1">
      <alignment horizontal="right"/>
    </xf>
    <xf numFmtId="0" fontId="18" fillId="0" borderId="10" xfId="24" applyFont="1" applyBorder="1" applyAlignment="1">
      <alignment vertical="center"/>
      <protection/>
    </xf>
    <xf numFmtId="0" fontId="15" fillId="0" borderId="10" xfId="0" applyFont="1" applyBorder="1"/>
    <xf numFmtId="0" fontId="15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 applyFill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6" fillId="0" borderId="0" xfId="27" applyFont="1" applyFill="1" applyAlignment="1">
      <alignment horizontal="left"/>
      <protection/>
    </xf>
    <xf numFmtId="0" fontId="21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Border="1"/>
    <xf numFmtId="0" fontId="16" fillId="0" borderId="0" xfId="24" applyFont="1" applyBorder="1" applyAlignment="1" quotePrefix="1">
      <alignment horizontal="right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/>
    <xf numFmtId="0" fontId="25" fillId="0" borderId="0" xfId="0" applyFont="1" applyBorder="1"/>
    <xf numFmtId="0" fontId="18" fillId="0" borderId="10" xfId="0" applyFont="1" applyBorder="1"/>
    <xf numFmtId="16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9" fillId="0" borderId="0" xfId="24" applyFont="1" applyBorder="1" applyAlignment="1">
      <alignment/>
      <protection/>
    </xf>
    <xf numFmtId="0" fontId="9" fillId="0" borderId="0" xfId="24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6" fillId="0" borderId="0" xfId="24" applyFont="1" applyFill="1" applyAlignment="1">
      <alignment/>
      <protection/>
    </xf>
    <xf numFmtId="164" fontId="10" fillId="0" borderId="11" xfId="30" applyNumberFormat="1" applyFont="1" applyFill="1" applyBorder="1" applyAlignment="1">
      <alignment horizontal="right"/>
      <protection/>
    </xf>
    <xf numFmtId="164" fontId="10" fillId="0" borderId="0" xfId="30" applyNumberFormat="1" applyFont="1" applyFill="1" applyBorder="1" applyAlignment="1">
      <alignment horizontal="right"/>
      <protection/>
    </xf>
    <xf numFmtId="164" fontId="10" fillId="0" borderId="12" xfId="30" applyNumberFormat="1" applyFont="1" applyFill="1" applyBorder="1" applyAlignment="1">
      <alignment horizontal="right"/>
      <protection/>
    </xf>
    <xf numFmtId="164" fontId="10" fillId="0" borderId="11" xfId="30" applyNumberFormat="1" applyFont="1" applyFill="1" applyBorder="1" applyAlignment="1">
      <alignment/>
      <protection/>
    </xf>
    <xf numFmtId="164" fontId="10" fillId="0" borderId="0" xfId="30" applyNumberFormat="1" applyFont="1" applyFill="1" applyBorder="1" applyAlignment="1">
      <alignment/>
      <protection/>
    </xf>
    <xf numFmtId="164" fontId="11" fillId="0" borderId="0" xfId="30" applyNumberFormat="1" applyFont="1" applyFill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166" fontId="11" fillId="0" borderId="0" xfId="0" applyNumberFormat="1" applyFont="1" applyFill="1" applyBorder="1" applyAlignment="1">
      <alignment/>
    </xf>
    <xf numFmtId="164" fontId="10" fillId="0" borderId="12" xfId="30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0" fontId="13" fillId="0" borderId="0" xfId="31" applyFont="1" applyFill="1" applyBorder="1" applyAlignment="1" quotePrefix="1">
      <alignment horizontal="left"/>
      <protection/>
    </xf>
    <xf numFmtId="49" fontId="8" fillId="0" borderId="0" xfId="27" applyNumberFormat="1" applyFont="1" applyFill="1" applyBorder="1" applyAlignment="1">
      <alignment horizontal="right" wrapText="1"/>
      <protection/>
    </xf>
    <xf numFmtId="15" fontId="8" fillId="0" borderId="0" xfId="24" applyNumberFormat="1" applyFont="1" applyFill="1" applyBorder="1" applyAlignment="1">
      <alignment horizontal="center" wrapText="1"/>
      <protection/>
    </xf>
    <xf numFmtId="164" fontId="6" fillId="0" borderId="0" xfId="26" applyNumberFormat="1" applyFont="1" applyFill="1" applyBorder="1" applyAlignment="1">
      <alignment/>
      <protection/>
    </xf>
    <xf numFmtId="164" fontId="7" fillId="0" borderId="0" xfId="26" applyNumberFormat="1" applyFont="1" applyFill="1" applyBorder="1" applyAlignment="1">
      <alignment horizontal="right"/>
      <protection/>
    </xf>
    <xf numFmtId="164" fontId="7" fillId="0" borderId="0" xfId="26" applyNumberFormat="1" applyFont="1" applyFill="1" applyBorder="1" applyAlignment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6" fillId="0" borderId="0" xfId="26" applyFont="1" applyFill="1" applyBorder="1" applyAlignment="1">
      <alignment wrapText="1"/>
      <protection/>
    </xf>
    <xf numFmtId="0" fontId="27" fillId="0" borderId="0" xfId="26" applyFont="1" applyFill="1" applyBorder="1" applyAlignment="1">
      <alignment wrapText="1"/>
      <protection/>
    </xf>
    <xf numFmtId="164" fontId="7" fillId="0" borderId="11" xfId="26" applyNumberFormat="1" applyFont="1" applyFill="1" applyBorder="1" applyAlignment="1">
      <alignment horizontal="right"/>
      <protection/>
    </xf>
    <xf numFmtId="0" fontId="26" fillId="0" borderId="0" xfId="26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0" xfId="26" applyFont="1" applyFill="1" applyBorder="1" applyAlignment="1">
      <alignment/>
      <protection/>
    </xf>
    <xf numFmtId="0" fontId="7" fillId="0" borderId="0" xfId="26" applyFont="1" applyFill="1" applyBorder="1" applyAlignment="1">
      <alignment horizontal="left" wrapText="1"/>
      <protection/>
    </xf>
    <xf numFmtId="164" fontId="7" fillId="0" borderId="10" xfId="26" applyNumberFormat="1" applyFont="1" applyFill="1" applyBorder="1" applyAlignment="1">
      <alignment horizontal="right"/>
      <protection/>
    </xf>
    <xf numFmtId="0" fontId="6" fillId="0" borderId="0" xfId="26" applyFont="1" applyFill="1" applyBorder="1" applyAlignment="1">
      <alignment horizontal="right"/>
      <protection/>
    </xf>
    <xf numFmtId="164" fontId="7" fillId="0" borderId="13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/>
      <protection/>
    </xf>
    <xf numFmtId="164" fontId="6" fillId="0" borderId="0" xfId="0" applyNumberFormat="1" applyFont="1" applyFill="1" applyBorder="1" applyAlignment="1">
      <alignment horizontal="right"/>
    </xf>
    <xf numFmtId="164" fontId="10" fillId="0" borderId="10" xfId="30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7" applyNumberFormat="1" applyFont="1" applyFill="1" applyBorder="1" applyAlignment="1" applyProtection="1">
      <alignment horizontal="right" wrapText="1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10" xfId="27" applyNumberFormat="1" applyFont="1" applyFill="1" applyBorder="1" applyAlignment="1" applyProtection="1">
      <alignment vertical="top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left" vertical="center"/>
      <protection/>
    </xf>
    <xf numFmtId="0" fontId="7" fillId="0" borderId="0" xfId="24" applyFont="1" applyFill="1" applyBorder="1" applyAlignment="1">
      <alignment horizontal="left" vertic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3" fillId="0" borderId="0" xfId="27" applyNumberFormat="1" applyFont="1" applyFill="1" applyBorder="1" applyAlignment="1" applyProtection="1">
      <alignment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16" fillId="0" borderId="0" xfId="27" applyNumberFormat="1" applyFont="1" applyFill="1" applyBorder="1" applyAlignment="1" applyProtection="1">
      <alignment horizontal="center" wrapText="1"/>
      <protection/>
    </xf>
    <xf numFmtId="0" fontId="3" fillId="0" borderId="0" xfId="27" applyNumberFormat="1" applyFont="1" applyFill="1" applyBorder="1" applyAlignment="1" applyProtection="1">
      <alignment vertical="top"/>
      <protection/>
    </xf>
    <xf numFmtId="0" fontId="28" fillId="0" borderId="0" xfId="29" applyFont="1" applyFill="1" applyBorder="1" applyAlignment="1">
      <alignment horizontal="center" vertical="center"/>
      <protection/>
    </xf>
    <xf numFmtId="0" fontId="3" fillId="0" borderId="0" xfId="29" applyFont="1" applyFill="1" applyBorder="1" applyAlignment="1">
      <alignment horizontal="center"/>
      <protection/>
    </xf>
    <xf numFmtId="0" fontId="3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9" applyFont="1" applyFill="1" applyBorder="1" applyAlignment="1">
      <alignment/>
      <protection/>
    </xf>
    <xf numFmtId="0" fontId="9" fillId="0" borderId="0" xfId="29" applyFont="1" applyFill="1" applyBorder="1" applyAlignment="1">
      <alignment horizontal="right"/>
      <protection/>
    </xf>
    <xf numFmtId="0" fontId="6" fillId="0" borderId="0" xfId="29" applyFont="1" applyFill="1" applyBorder="1" applyAlignment="1">
      <alignment/>
      <protection/>
    </xf>
    <xf numFmtId="0" fontId="7" fillId="0" borderId="0" xfId="29" applyFont="1" applyFill="1" applyBorder="1" applyAlignment="1">
      <alignment horizontal="right"/>
      <protection/>
    </xf>
    <xf numFmtId="166" fontId="7" fillId="0" borderId="10" xfId="18" applyNumberFormat="1" applyFont="1" applyFill="1" applyBorder="1" applyAlignment="1" applyProtection="1">
      <alignment/>
      <protection/>
    </xf>
    <xf numFmtId="166" fontId="7" fillId="0" borderId="0" xfId="18" applyNumberFormat="1" applyFont="1" applyFill="1" applyBorder="1" applyAlignment="1" applyProtection="1">
      <alignment/>
      <protection/>
    </xf>
    <xf numFmtId="0" fontId="6" fillId="0" borderId="0" xfId="29" applyNumberFormat="1" applyFont="1" applyFill="1" applyBorder="1" applyAlignment="1" applyProtection="1">
      <alignment/>
      <protection/>
    </xf>
    <xf numFmtId="0" fontId="5" fillId="0" borderId="0" xfId="29" applyNumberFormat="1" applyFont="1" applyFill="1" applyBorder="1" applyAlignment="1" applyProtection="1">
      <alignment/>
      <protection/>
    </xf>
    <xf numFmtId="0" fontId="5" fillId="0" borderId="0" xfId="27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 vertical="top"/>
      <protection/>
    </xf>
    <xf numFmtId="0" fontId="19" fillId="0" borderId="0" xfId="27" applyNumberFormat="1" applyFont="1" applyFill="1" applyBorder="1" applyAlignment="1" applyProtection="1">
      <alignment vertical="top"/>
      <protection/>
    </xf>
    <xf numFmtId="0" fontId="4" fillId="0" borderId="0" xfId="27" applyNumberFormat="1" applyFont="1" applyFill="1" applyBorder="1" applyAlignment="1" applyProtection="1">
      <alignment vertical="top"/>
      <protection/>
    </xf>
    <xf numFmtId="0" fontId="29" fillId="0" borderId="0" xfId="24" applyFont="1" applyFill="1" applyBorder="1" applyAlignment="1">
      <alignment horizontal="right" vertical="center"/>
      <protection/>
    </xf>
    <xf numFmtId="0" fontId="29" fillId="0" borderId="0" xfId="24" applyFont="1" applyFill="1" applyBorder="1" applyAlignment="1" quotePrefix="1">
      <alignment horizontal="left"/>
      <protection/>
    </xf>
    <xf numFmtId="0" fontId="9" fillId="0" borderId="0" xfId="24" applyFont="1" applyFill="1" applyBorder="1" applyAlignment="1" quotePrefix="1">
      <alignment horizontal="left"/>
      <protection/>
    </xf>
    <xf numFmtId="0" fontId="9" fillId="0" borderId="0" xfId="27" applyNumberFormat="1" applyFont="1" applyFill="1" applyBorder="1" applyAlignment="1" applyProtection="1" quotePrefix="1">
      <alignment horizontal="right" vertical="top"/>
      <protection/>
    </xf>
    <xf numFmtId="0" fontId="9" fillId="0" borderId="0" xfId="27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>
      <alignment horizontal="right"/>
    </xf>
    <xf numFmtId="164" fontId="6" fillId="0" borderId="10" xfId="26" applyNumberFormat="1" applyFont="1" applyFill="1" applyBorder="1" applyAlignment="1">
      <alignment horizontal="right"/>
      <protection/>
    </xf>
    <xf numFmtId="0" fontId="9" fillId="0" borderId="0" xfId="27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6" fontId="7" fillId="0" borderId="0" xfId="18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right" wrapText="1"/>
    </xf>
    <xf numFmtId="0" fontId="13" fillId="0" borderId="0" xfId="32" applyFont="1" applyFill="1" applyBorder="1" applyAlignment="1" quotePrefix="1">
      <alignment horizontal="left"/>
      <protection/>
    </xf>
    <xf numFmtId="0" fontId="28" fillId="0" borderId="0" xfId="23" applyFont="1" applyFill="1" applyBorder="1" applyAlignment="1">
      <alignment horizontal="center"/>
      <protection/>
    </xf>
    <xf numFmtId="0" fontId="6" fillId="0" borderId="0" xfId="32" applyFont="1" applyFill="1" applyBorder="1" applyAlignment="1" quotePrefix="1">
      <alignment horizontal="center" vertical="center"/>
      <protection/>
    </xf>
    <xf numFmtId="0" fontId="14" fillId="0" borderId="0" xfId="32" applyFont="1" applyFill="1" applyBorder="1" applyAlignment="1">
      <alignment horizontal="right" vertical="center"/>
      <protection/>
    </xf>
    <xf numFmtId="15" fontId="8" fillId="0" borderId="0" xfId="25" applyNumberFormat="1" applyFont="1" applyFill="1" applyBorder="1" applyAlignment="1">
      <alignment horizontal="center" wrapText="1"/>
      <protection/>
    </xf>
    <xf numFmtId="0" fontId="7" fillId="0" borderId="0" xfId="32" applyFont="1" applyFill="1" applyBorder="1" applyAlignment="1">
      <alignment horizontal="center" vertical="center"/>
      <protection/>
    </xf>
    <xf numFmtId="0" fontId="6" fillId="0" borderId="0" xfId="32" applyFont="1" applyFill="1" applyBorder="1" applyAlignment="1">
      <alignment horizontal="center" vertic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16" fillId="0" borderId="0" xfId="24" applyFont="1" applyFill="1" applyBorder="1" applyAlignment="1">
      <alignment/>
      <protection/>
    </xf>
    <xf numFmtId="164" fontId="10" fillId="0" borderId="10" xfId="30" applyNumberFormat="1" applyFont="1" applyFill="1" applyBorder="1" applyAlignment="1">
      <alignment/>
      <protection/>
    </xf>
    <xf numFmtId="0" fontId="28" fillId="0" borderId="0" xfId="0" applyFont="1" applyFill="1" applyBorder="1" applyAlignment="1">
      <alignment horizontal="right"/>
    </xf>
    <xf numFmtId="0" fontId="31" fillId="0" borderId="0" xfId="29" applyFont="1" applyFill="1" applyBorder="1" applyAlignment="1">
      <alignment horizontal="right"/>
      <protection/>
    </xf>
    <xf numFmtId="0" fontId="25" fillId="0" borderId="0" xfId="27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24" applyFont="1" applyFill="1" applyBorder="1" applyAlignment="1">
      <alignment/>
      <protection/>
    </xf>
    <xf numFmtId="0" fontId="15" fillId="0" borderId="0" xfId="0" applyFont="1" applyFill="1" applyBorder="1" applyAlignment="1">
      <alignment/>
    </xf>
    <xf numFmtId="0" fontId="9" fillId="0" borderId="0" xfId="24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26" applyFont="1" applyFill="1" applyBorder="1" applyAlignment="1">
      <alignment wrapText="1"/>
      <protection/>
    </xf>
    <xf numFmtId="3" fontId="6" fillId="0" borderId="0" xfId="0" applyNumberFormat="1" applyFont="1" applyFill="1"/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8" applyNumberFormat="1" applyFont="1" applyFill="1" applyBorder="1" applyAlignment="1" applyProtection="1">
      <alignment vertical="center"/>
      <protection/>
    </xf>
    <xf numFmtId="166" fontId="7" fillId="0" borderId="11" xfId="18" applyNumberFormat="1" applyFont="1" applyFill="1" applyBorder="1" applyAlignment="1" applyProtection="1">
      <alignment/>
      <protection/>
    </xf>
    <xf numFmtId="0" fontId="9" fillId="0" borderId="0" xfId="24" applyFont="1" applyFill="1" applyBorder="1" applyAlignment="1">
      <alignment vertical="center"/>
      <protection/>
    </xf>
    <xf numFmtId="0" fontId="6" fillId="0" borderId="0" xfId="27" applyNumberFormat="1" applyFont="1" applyFill="1" applyBorder="1" applyAlignment="1" applyProtection="1">
      <alignment horizontal="center" vertical="center"/>
      <protection/>
    </xf>
    <xf numFmtId="0" fontId="6" fillId="0" borderId="0" xfId="29" applyNumberFormat="1" applyFont="1" applyFill="1" applyBorder="1" applyAlignment="1" applyProtection="1">
      <alignment horizontal="center" vertical="center"/>
      <protection/>
    </xf>
    <xf numFmtId="0" fontId="7" fillId="0" borderId="0" xfId="27" applyNumberFormat="1" applyFont="1" applyFill="1" applyBorder="1" applyAlignment="1" applyProtection="1">
      <alignment horizontal="center" vertical="center"/>
      <protection/>
    </xf>
    <xf numFmtId="0" fontId="4" fillId="0" borderId="0" xfId="29" applyFont="1" applyFill="1" applyBorder="1" applyAlignment="1">
      <alignment horizontal="left" vertic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center"/>
      <protection/>
    </xf>
    <xf numFmtId="0" fontId="19" fillId="0" borderId="0" xfId="24" applyFont="1" applyFill="1" applyAlignment="1">
      <alignment vertical="center"/>
      <protection/>
    </xf>
    <xf numFmtId="0" fontId="11" fillId="0" borderId="0" xfId="0" applyFont="1" applyBorder="1"/>
    <xf numFmtId="164" fontId="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6" fontId="11" fillId="0" borderId="0" xfId="18" applyNumberFormat="1" applyFont="1" applyFill="1" applyBorder="1" applyAlignment="1">
      <alignment/>
    </xf>
    <xf numFmtId="166" fontId="7" fillId="0" borderId="0" xfId="18" applyNumberFormat="1" applyFont="1" applyFill="1" applyBorder="1" applyAlignment="1" applyProtection="1">
      <alignment horizontal="right"/>
      <protection/>
    </xf>
    <xf numFmtId="166" fontId="7" fillId="0" borderId="13" xfId="18" applyNumberFormat="1" applyFont="1" applyFill="1" applyBorder="1" applyAlignment="1" applyProtection="1">
      <alignment horizontal="right"/>
      <protection/>
    </xf>
    <xf numFmtId="164" fontId="7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3" fontId="6" fillId="0" borderId="0" xfId="26" applyNumberFormat="1" applyFont="1" applyFill="1">
      <alignment/>
      <protection/>
    </xf>
    <xf numFmtId="0" fontId="7" fillId="0" borderId="0" xfId="28" applyNumberFormat="1" applyFont="1" applyFill="1" applyBorder="1" applyAlignment="1" applyProtection="1">
      <alignment vertical="center"/>
      <protection/>
    </xf>
    <xf numFmtId="166" fontId="6" fillId="0" borderId="0" xfId="26" applyNumberFormat="1" applyFont="1" applyFill="1">
      <alignment/>
      <protection/>
    </xf>
    <xf numFmtId="0" fontId="6" fillId="0" borderId="0" xfId="26" applyFont="1" applyFill="1">
      <alignment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5" fillId="0" borderId="0" xfId="28" applyNumberFormat="1" applyFont="1" applyFill="1" applyBorder="1" applyAlignment="1" applyProtection="1">
      <alignment vertical="center" wrapText="1"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 horizontal="left" vertical="center"/>
      <protection/>
    </xf>
    <xf numFmtId="0" fontId="9" fillId="0" borderId="0" xfId="24" applyFont="1" applyFill="1" applyBorder="1" applyAlignment="1">
      <alignment vertical="center"/>
      <protection/>
    </xf>
    <xf numFmtId="164" fontId="7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vertical="center"/>
      <protection/>
    </xf>
    <xf numFmtId="164" fontId="7" fillId="0" borderId="14" xfId="0" applyNumberFormat="1" applyFont="1" applyFill="1" applyBorder="1" applyAlignment="1">
      <alignment horizontal="right"/>
    </xf>
    <xf numFmtId="0" fontId="23" fillId="0" borderId="0" xfId="0" applyFont="1" applyFill="1"/>
    <xf numFmtId="0" fontId="2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6" fontId="6" fillId="0" borderId="0" xfId="18" applyNumberFormat="1" applyFont="1" applyFill="1"/>
    <xf numFmtId="0" fontId="7" fillId="0" borderId="0" xfId="27" applyNumberFormat="1" applyFont="1" applyFill="1" applyBorder="1" applyAlignment="1" applyProtection="1">
      <alignment horizontal="center"/>
      <protection/>
    </xf>
    <xf numFmtId="0" fontId="16" fillId="0" borderId="0" xfId="25" applyFont="1" applyFill="1" applyBorder="1" applyAlignment="1">
      <alignment/>
      <protection/>
    </xf>
    <xf numFmtId="0" fontId="3" fillId="0" borderId="0" xfId="23" applyFont="1" applyFill="1" applyBorder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0" xfId="27" applyNumberFormat="1" applyFont="1" applyFill="1" applyBorder="1" applyAlignment="1" applyProtection="1">
      <alignment/>
      <protection/>
    </xf>
    <xf numFmtId="0" fontId="9" fillId="0" borderId="0" xfId="24" applyFont="1" applyFill="1" applyBorder="1" applyAlignment="1">
      <alignment vertical="center"/>
      <protection/>
    </xf>
    <xf numFmtId="0" fontId="26" fillId="0" borderId="0" xfId="81" applyFont="1" applyFill="1" applyAlignment="1">
      <alignment vertical="center"/>
      <protection/>
    </xf>
    <xf numFmtId="166" fontId="6" fillId="0" borderId="10" xfId="18" applyNumberFormat="1" applyFont="1" applyFill="1" applyBorder="1" applyAlignment="1" applyProtection="1">
      <alignment/>
      <protection/>
    </xf>
    <xf numFmtId="166" fontId="7" fillId="0" borderId="10" xfId="18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/>
      <protection/>
    </xf>
    <xf numFmtId="166" fontId="6" fillId="0" borderId="0" xfId="18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3" fontId="6" fillId="0" borderId="0" xfId="37" applyNumberFormat="1" applyFont="1">
      <alignment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24" applyFont="1" applyBorder="1" applyAlignment="1">
      <alignment horizontal="left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7" fillId="0" borderId="10" xfId="2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7" fillId="0" borderId="15" xfId="24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/>
    </xf>
    <xf numFmtId="0" fontId="9" fillId="0" borderId="0" xfId="24" applyFont="1" applyBorder="1" applyAlignment="1">
      <alignment horizontal="center" vertical="center"/>
      <protection/>
    </xf>
    <xf numFmtId="0" fontId="9" fillId="0" borderId="0" xfId="24" applyFont="1" applyFill="1" applyBorder="1" applyAlignment="1">
      <alignment vertical="center"/>
      <protection/>
    </xf>
    <xf numFmtId="0" fontId="16" fillId="0" borderId="0" xfId="27" applyNumberFormat="1" applyFont="1" applyFill="1" applyBorder="1" applyAlignment="1" applyProtection="1">
      <alignment horizontal="center" vertical="center"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7" fillId="0" borderId="0" xfId="24" applyFont="1" applyFill="1" applyBorder="1" applyAlignment="1">
      <alignment horizontal="left" vertical="center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center" vertical="center"/>
      <protection/>
    </xf>
    <xf numFmtId="0" fontId="6" fillId="0" borderId="0" xfId="27" applyNumberFormat="1" applyFont="1" applyFill="1" applyBorder="1" applyAlignment="1" applyProtection="1">
      <alignment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Euro" xfId="22"/>
    <cellStyle name="Normal 2" xfId="23"/>
    <cellStyle name="Normal_BAL" xfId="24"/>
    <cellStyle name="Normal_BAL 2" xfId="25"/>
    <cellStyle name="Normal_Financial statements 2000 Alcomet" xfId="26"/>
    <cellStyle name="Normal_Financial statements_bg model 2002" xfId="27"/>
    <cellStyle name="Normal_Financial statements_bg model 2002 2" xfId="28"/>
    <cellStyle name="Normal_FS'05-Neochim group-raboten_Final2" xfId="29"/>
    <cellStyle name="Normal_P&amp;L" xfId="30"/>
    <cellStyle name="Normal_P&amp;L_Financial statements_bg model 2002" xfId="31"/>
    <cellStyle name="Normal_P&amp;L_Financial statements_bg model 2002 2" xfId="32"/>
    <cellStyle name="Percent 2" xfId="33"/>
    <cellStyle name="20% - Accent2 2" xfId="34"/>
    <cellStyle name="20% - Accent4 2" xfId="35"/>
    <cellStyle name="Comma 2 3" xfId="36"/>
    <cellStyle name="Normal 2 2" xfId="37"/>
    <cellStyle name="20% - Accent1 2" xfId="38"/>
    <cellStyle name="20% - Accent3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Comma 2 4" xfId="63"/>
    <cellStyle name="Euro 2" xfId="64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 2 3" xfId="74"/>
    <cellStyle name="Note 2" xfId="75"/>
    <cellStyle name="Output 2" xfId="76"/>
    <cellStyle name="Percent 2 2" xfId="77"/>
    <cellStyle name="Title 2" xfId="78"/>
    <cellStyle name="Total 2" xfId="79"/>
    <cellStyle name="Warning Text 2" xfId="80"/>
    <cellStyle name="Normal_P&amp;L_IS (по функц.принцип)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 refreshError="1">
        <row r="1">
          <cell r="A1" t="str">
            <v>ГРУПА НЕОХИМ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 topLeftCell="A4">
      <selection activeCell="D39" sqref="D39"/>
    </sheetView>
  </sheetViews>
  <sheetFormatPr defaultColWidth="0" defaultRowHeight="12.75" customHeight="1" zeroHeight="1"/>
  <cols>
    <col min="1" max="2" width="9.28125" style="55" customWidth="1"/>
    <col min="3" max="3" width="18.421875" style="55" customWidth="1"/>
    <col min="4" max="9" width="9.28125" style="55" customWidth="1"/>
    <col min="10" max="16384" width="9.28125" style="55" hidden="1" customWidth="1"/>
  </cols>
  <sheetData>
    <row r="1" spans="1:8" ht="18.75">
      <c r="A1" s="53" t="s">
        <v>71</v>
      </c>
      <c r="B1" s="54"/>
      <c r="C1" s="54"/>
      <c r="D1" s="76"/>
      <c r="E1" s="54"/>
      <c r="F1" s="54"/>
      <c r="G1" s="54"/>
      <c r="H1" s="54"/>
    </row>
    <row r="2" ht="12.75"/>
    <row r="3" ht="12.75"/>
    <row r="4" spans="1:9" ht="18.75">
      <c r="A4" s="56" t="s">
        <v>21</v>
      </c>
      <c r="D4" s="58"/>
      <c r="F4" s="57"/>
      <c r="G4" s="57"/>
      <c r="H4" s="57"/>
      <c r="I4" s="57"/>
    </row>
    <row r="5" spans="1:9" ht="17.25" customHeight="1">
      <c r="A5" s="56"/>
      <c r="B5" s="74" t="s">
        <v>57</v>
      </c>
      <c r="C5" s="74"/>
      <c r="D5" s="57" t="s">
        <v>27</v>
      </c>
      <c r="E5" s="58"/>
      <c r="F5" s="74"/>
      <c r="G5" s="74"/>
      <c r="H5" s="74"/>
      <c r="I5" s="57"/>
    </row>
    <row r="6" spans="1:9" ht="17.25" customHeight="1">
      <c r="A6" s="56"/>
      <c r="B6" s="74" t="s">
        <v>63</v>
      </c>
      <c r="C6" s="74"/>
      <c r="D6" s="57" t="s">
        <v>110</v>
      </c>
      <c r="E6" s="58"/>
      <c r="F6" s="74"/>
      <c r="G6" s="74"/>
      <c r="H6" s="74"/>
      <c r="I6" s="57"/>
    </row>
    <row r="7" spans="1:9" ht="18.75">
      <c r="A7" s="56"/>
      <c r="B7" s="74" t="s">
        <v>58</v>
      </c>
      <c r="C7" s="74"/>
      <c r="D7" s="57" t="s">
        <v>24</v>
      </c>
      <c r="E7" s="58"/>
      <c r="F7" s="74"/>
      <c r="G7" s="74"/>
      <c r="H7" s="74"/>
      <c r="I7" s="57"/>
    </row>
    <row r="8" spans="1:9" ht="18.75">
      <c r="A8" s="56"/>
      <c r="C8" s="74"/>
      <c r="D8" s="57" t="s">
        <v>67</v>
      </c>
      <c r="E8" s="58"/>
      <c r="F8" s="74"/>
      <c r="G8" s="74"/>
      <c r="H8" s="74"/>
      <c r="I8" s="57"/>
    </row>
    <row r="9" spans="1:9" ht="18.75">
      <c r="A9" s="56"/>
      <c r="B9" s="74"/>
      <c r="C9" s="74"/>
      <c r="D9" s="57" t="s">
        <v>22</v>
      </c>
      <c r="E9" s="58"/>
      <c r="F9" s="211"/>
      <c r="G9" s="74"/>
      <c r="H9" s="74"/>
      <c r="I9" s="57"/>
    </row>
    <row r="10" spans="1:9" ht="18.75">
      <c r="A10" s="56"/>
      <c r="C10" s="74"/>
      <c r="D10" s="57" t="s">
        <v>23</v>
      </c>
      <c r="E10" s="58"/>
      <c r="F10" s="74"/>
      <c r="G10" s="74"/>
      <c r="H10" s="74"/>
      <c r="I10" s="57"/>
    </row>
    <row r="11" spans="1:9" ht="18.75">
      <c r="A11" s="56"/>
      <c r="C11" s="74"/>
      <c r="D11" s="74" t="s">
        <v>107</v>
      </c>
      <c r="E11" s="58"/>
      <c r="F11" s="74"/>
      <c r="G11" s="74"/>
      <c r="H11" s="74"/>
      <c r="I11" s="74"/>
    </row>
    <row r="12" spans="1:9" ht="18.75">
      <c r="A12" s="56"/>
      <c r="C12" s="74"/>
      <c r="D12" s="74" t="s">
        <v>134</v>
      </c>
      <c r="E12" s="58"/>
      <c r="F12" s="74"/>
      <c r="G12" s="74"/>
      <c r="H12" s="74"/>
      <c r="I12" s="74"/>
    </row>
    <row r="13" spans="1:9" ht="18.75">
      <c r="A13" s="56"/>
      <c r="C13" s="74"/>
      <c r="D13" s="74" t="s">
        <v>135</v>
      </c>
      <c r="E13" s="58"/>
      <c r="F13" s="74"/>
      <c r="G13" s="74"/>
      <c r="H13" s="74"/>
      <c r="I13" s="74"/>
    </row>
    <row r="14" spans="1:9" ht="18.75">
      <c r="A14" s="56"/>
      <c r="D14" s="74" t="s">
        <v>136</v>
      </c>
      <c r="E14" s="74"/>
      <c r="F14" s="74"/>
      <c r="G14" s="74"/>
      <c r="H14" s="74"/>
      <c r="I14" s="57"/>
    </row>
    <row r="15" spans="1:9" ht="18.75">
      <c r="A15" s="56"/>
      <c r="D15" s="74" t="s">
        <v>137</v>
      </c>
      <c r="E15" s="74"/>
      <c r="F15" s="74"/>
      <c r="G15" s="74"/>
      <c r="H15" s="74"/>
      <c r="I15" s="57"/>
    </row>
    <row r="16" spans="1:9" ht="18.75">
      <c r="A16" s="56"/>
      <c r="D16" s="74"/>
      <c r="E16" s="74"/>
      <c r="F16" s="74"/>
      <c r="G16" s="74"/>
      <c r="H16" s="74"/>
      <c r="I16" s="57"/>
    </row>
    <row r="17" spans="1:9" ht="18.75">
      <c r="A17" s="56"/>
      <c r="D17" s="74"/>
      <c r="E17" s="74"/>
      <c r="F17" s="74"/>
      <c r="G17" s="74"/>
      <c r="H17" s="74"/>
      <c r="I17" s="57"/>
    </row>
    <row r="18" spans="1:7" ht="18.75">
      <c r="A18" s="56" t="s">
        <v>111</v>
      </c>
      <c r="D18" s="74" t="s">
        <v>24</v>
      </c>
      <c r="E18" s="56"/>
      <c r="F18" s="56"/>
      <c r="G18" s="56"/>
    </row>
    <row r="19" spans="1:9" ht="18.75">
      <c r="A19" s="109"/>
      <c r="B19" s="58"/>
      <c r="C19" s="58"/>
      <c r="D19" s="74"/>
      <c r="E19" s="74"/>
      <c r="F19" s="74"/>
      <c r="G19" s="57"/>
      <c r="H19" s="57"/>
      <c r="I19" s="57"/>
    </row>
    <row r="20" spans="1:9" ht="18.75">
      <c r="A20" s="109" t="s">
        <v>99</v>
      </c>
      <c r="B20" s="109"/>
      <c r="C20" s="109"/>
      <c r="D20" s="74" t="s">
        <v>100</v>
      </c>
      <c r="E20" s="74"/>
      <c r="F20" s="74"/>
      <c r="G20" s="57"/>
      <c r="H20" s="57"/>
      <c r="I20" s="57"/>
    </row>
    <row r="21" spans="1:9" ht="18.75">
      <c r="A21" s="56"/>
      <c r="D21" s="109"/>
      <c r="E21" s="56"/>
      <c r="F21" s="56"/>
      <c r="G21" s="57"/>
      <c r="H21" s="57"/>
      <c r="I21" s="57"/>
    </row>
    <row r="22" spans="1:9" ht="18.75">
      <c r="A22" s="56"/>
      <c r="D22" s="43"/>
      <c r="E22" s="56"/>
      <c r="F22" s="56"/>
      <c r="G22" s="57"/>
      <c r="H22" s="57"/>
      <c r="I22" s="57"/>
    </row>
    <row r="23" spans="1:9" ht="18.75">
      <c r="A23" s="56" t="s">
        <v>0</v>
      </c>
      <c r="D23" s="57" t="s">
        <v>69</v>
      </c>
      <c r="E23" s="57"/>
      <c r="F23" s="57"/>
      <c r="G23" s="56"/>
      <c r="H23" s="56"/>
      <c r="I23" s="56"/>
    </row>
    <row r="24" spans="1:7" ht="18.75">
      <c r="A24" s="56"/>
      <c r="D24" s="57" t="s">
        <v>25</v>
      </c>
      <c r="E24" s="57"/>
      <c r="F24" s="57"/>
      <c r="G24" s="56"/>
    </row>
    <row r="25" spans="1:7" ht="18.75">
      <c r="A25" s="56"/>
      <c r="D25" s="57" t="s">
        <v>96</v>
      </c>
      <c r="E25" s="57"/>
      <c r="F25" s="57"/>
      <c r="G25" s="56"/>
    </row>
    <row r="26" spans="1:7" ht="18.75">
      <c r="A26" s="56"/>
      <c r="D26" s="43"/>
      <c r="E26" s="56"/>
      <c r="F26" s="56"/>
      <c r="G26" s="56"/>
    </row>
    <row r="27" spans="1:7" ht="18.75">
      <c r="A27" s="56"/>
      <c r="D27" s="43"/>
      <c r="E27" s="56"/>
      <c r="F27" s="56"/>
      <c r="G27" s="56"/>
    </row>
    <row r="28" spans="1:7" ht="18.75">
      <c r="A28" s="56" t="s">
        <v>26</v>
      </c>
      <c r="D28" s="57" t="s">
        <v>27</v>
      </c>
      <c r="E28" s="57"/>
      <c r="F28" s="56"/>
      <c r="G28" s="56"/>
    </row>
    <row r="29" spans="1:7" ht="18.75">
      <c r="A29" s="56"/>
      <c r="D29" s="57" t="s">
        <v>97</v>
      </c>
      <c r="E29" s="57"/>
      <c r="F29" s="56"/>
      <c r="G29" s="56"/>
    </row>
    <row r="30" spans="1:7" ht="18.75">
      <c r="A30" s="56"/>
      <c r="D30" s="57" t="s">
        <v>123</v>
      </c>
      <c r="G30" s="56"/>
    </row>
    <row r="31" spans="1:6" ht="18.75">
      <c r="A31" s="56"/>
      <c r="C31" s="57"/>
      <c r="D31" s="57"/>
      <c r="E31" s="57"/>
      <c r="F31" s="56"/>
    </row>
    <row r="32" spans="1:6" ht="18.75">
      <c r="A32" s="56"/>
      <c r="C32" s="57"/>
      <c r="E32" s="57"/>
      <c r="F32" s="56"/>
    </row>
    <row r="33" spans="1:6" ht="18.75">
      <c r="A33" s="56"/>
      <c r="C33" s="57"/>
      <c r="D33" s="57"/>
      <c r="E33" s="57"/>
      <c r="F33" s="56"/>
    </row>
    <row r="34" spans="1:6" ht="18.75">
      <c r="A34" s="56"/>
      <c r="D34" s="43"/>
      <c r="F34" s="56"/>
    </row>
    <row r="35" spans="1:6" ht="18.75">
      <c r="A35" s="56" t="s">
        <v>1</v>
      </c>
      <c r="D35" s="57" t="s">
        <v>65</v>
      </c>
      <c r="E35" s="57"/>
      <c r="F35" s="56"/>
    </row>
    <row r="36" spans="1:6" ht="18.75">
      <c r="A36" s="56"/>
      <c r="D36" s="57" t="s">
        <v>70</v>
      </c>
      <c r="E36" s="57"/>
      <c r="F36" s="56"/>
    </row>
    <row r="37" spans="1:6" ht="18.75">
      <c r="A37" s="56"/>
      <c r="D37" s="57"/>
      <c r="E37" s="57"/>
      <c r="F37" s="56"/>
    </row>
    <row r="38" spans="1:9" ht="18.75">
      <c r="A38" s="56"/>
      <c r="E38" s="57"/>
      <c r="F38" s="56"/>
      <c r="G38" s="56"/>
      <c r="H38" s="56"/>
      <c r="I38" s="56"/>
    </row>
    <row r="39" spans="1:9" ht="18.75">
      <c r="A39" s="56"/>
      <c r="D39" s="43"/>
      <c r="F39" s="56"/>
      <c r="G39" s="56"/>
      <c r="H39" s="56"/>
      <c r="I39" s="56"/>
    </row>
    <row r="40" spans="1:4" ht="18.75">
      <c r="A40" s="56" t="s">
        <v>28</v>
      </c>
      <c r="D40" s="57" t="s">
        <v>38</v>
      </c>
    </row>
    <row r="41" spans="1:9" ht="18.75">
      <c r="A41" s="56"/>
      <c r="E41" s="57"/>
      <c r="F41" s="56"/>
      <c r="G41" s="56"/>
      <c r="H41" s="56"/>
      <c r="I41" s="56"/>
    </row>
    <row r="42" spans="1:6" ht="18.75">
      <c r="A42" s="56"/>
      <c r="E42" s="57"/>
      <c r="F42" s="56"/>
    </row>
    <row r="43" spans="1:6" ht="18.75">
      <c r="A43" s="56"/>
      <c r="D43" s="43"/>
      <c r="F43" s="56"/>
    </row>
    <row r="44" spans="1:9" ht="18.75">
      <c r="A44" s="56"/>
      <c r="D44" s="57"/>
      <c r="G44" s="58"/>
      <c r="H44" s="58"/>
      <c r="I44" s="58"/>
    </row>
    <row r="45" spans="1:6" ht="18.75">
      <c r="A45" s="56"/>
      <c r="D45" s="57"/>
      <c r="F45" s="56"/>
    </row>
    <row r="46" spans="1:6" ht="18.75">
      <c r="A46" s="56"/>
      <c r="F46" s="56"/>
    </row>
    <row r="47" spans="1:6" ht="18.75">
      <c r="A47" s="56"/>
      <c r="F47" s="56"/>
    </row>
    <row r="48" spans="1:6" ht="18.75">
      <c r="A48" s="56"/>
      <c r="F48" s="56"/>
    </row>
    <row r="49" spans="1:6" ht="18.75">
      <c r="A49" s="56"/>
      <c r="F49" s="56"/>
    </row>
    <row r="50" spans="1:6" ht="18.75">
      <c r="A50" s="56"/>
      <c r="F50" s="56"/>
    </row>
    <row r="51" spans="1:6" ht="18.75">
      <c r="A51" s="56"/>
      <c r="F51" s="56"/>
    </row>
    <row r="52" spans="1:6" ht="18.75">
      <c r="A52" s="56"/>
      <c r="F52" s="56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SheetLayoutView="100" workbookViewId="0" topLeftCell="A1">
      <selection activeCell="D23" sqref="D23"/>
    </sheetView>
  </sheetViews>
  <sheetFormatPr defaultColWidth="9.140625" defaultRowHeight="12.75"/>
  <cols>
    <col min="1" max="1" width="67.00390625" style="41" customWidth="1"/>
    <col min="2" max="2" width="13.140625" style="35" bestFit="1" customWidth="1"/>
    <col min="3" max="3" width="5.421875" style="71" customWidth="1"/>
    <col min="4" max="4" width="17.8515625" style="71" customWidth="1"/>
    <col min="5" max="5" width="3.28125" style="35" customWidth="1"/>
    <col min="6" max="6" width="14.7109375" style="71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2.75">
      <c r="A1" s="255" t="str">
        <f>'Cover '!A1</f>
        <v>ГРУПА НЕОХИМ</v>
      </c>
      <c r="B1" s="256"/>
      <c r="C1" s="256"/>
      <c r="D1" s="256"/>
      <c r="E1" s="256"/>
      <c r="F1" s="256"/>
    </row>
    <row r="2" spans="1:6" s="108" customFormat="1" ht="12.75">
      <c r="A2" s="257" t="s">
        <v>82</v>
      </c>
      <c r="B2" s="258"/>
      <c r="C2" s="258"/>
      <c r="D2" s="258"/>
      <c r="E2" s="258"/>
      <c r="F2" s="258"/>
    </row>
    <row r="3" spans="1:6" ht="12.75">
      <c r="A3" s="21" t="s">
        <v>138</v>
      </c>
      <c r="B3" s="166"/>
      <c r="C3" s="112"/>
      <c r="D3" s="112"/>
      <c r="E3" s="78"/>
      <c r="F3" s="112"/>
    </row>
    <row r="4" spans="1:6" ht="12.75">
      <c r="A4" s="111"/>
      <c r="B4" s="166"/>
      <c r="C4" s="112"/>
      <c r="D4" s="112"/>
      <c r="E4" s="78"/>
      <c r="F4" s="112"/>
    </row>
    <row r="5" spans="1:6" ht="12.75">
      <c r="A5" s="111"/>
      <c r="B5" s="166"/>
      <c r="C5" s="112"/>
      <c r="D5" s="112"/>
      <c r="E5" s="78"/>
      <c r="F5" s="112"/>
    </row>
    <row r="6" spans="1:6" ht="9" customHeight="1">
      <c r="A6" s="111"/>
      <c r="B6" s="166"/>
      <c r="C6" s="112"/>
      <c r="D6" s="112"/>
      <c r="E6" s="78"/>
      <c r="F6" s="112"/>
    </row>
    <row r="7" spans="1:6" ht="12.75">
      <c r="A7" s="80"/>
      <c r="B7" s="38" t="s">
        <v>4</v>
      </c>
      <c r="C7" s="35"/>
      <c r="D7" s="177" t="s">
        <v>139</v>
      </c>
      <c r="E7" s="167"/>
      <c r="F7" s="177" t="s">
        <v>140</v>
      </c>
    </row>
    <row r="8" spans="1:6" ht="12.75">
      <c r="A8" s="80"/>
      <c r="C8" s="35"/>
      <c r="D8" s="167" t="s">
        <v>88</v>
      </c>
      <c r="E8" s="167"/>
      <c r="F8" s="167" t="s">
        <v>88</v>
      </c>
    </row>
    <row r="9" spans="1:6" ht="12.75">
      <c r="A9" s="80"/>
      <c r="C9" s="35"/>
      <c r="D9" s="35"/>
      <c r="E9" s="38"/>
      <c r="F9" s="35"/>
    </row>
    <row r="10" spans="1:6" ht="12.75">
      <c r="A10" s="80"/>
      <c r="C10" s="35"/>
      <c r="D10" s="35"/>
      <c r="E10" s="38"/>
      <c r="F10" s="35"/>
    </row>
    <row r="11" spans="1:10" ht="12.75">
      <c r="A11" s="243" t="s">
        <v>60</v>
      </c>
      <c r="B11" s="35">
        <v>3</v>
      </c>
      <c r="C11" s="35"/>
      <c r="D11" s="213">
        <v>123625</v>
      </c>
      <c r="F11" s="213">
        <v>147761</v>
      </c>
      <c r="J11" s="199"/>
    </row>
    <row r="12" spans="1:10" ht="12.75">
      <c r="A12" s="243" t="s">
        <v>80</v>
      </c>
      <c r="B12" s="35">
        <v>4</v>
      </c>
      <c r="C12" s="35"/>
      <c r="D12" s="213">
        <v>140</v>
      </c>
      <c r="F12" s="213">
        <v>392</v>
      </c>
      <c r="J12" s="199"/>
    </row>
    <row r="13" spans="1:10" ht="12.75">
      <c r="A13" s="166" t="s">
        <v>81</v>
      </c>
      <c r="C13" s="35"/>
      <c r="D13" s="213">
        <v>14549</v>
      </c>
      <c r="F13" s="213">
        <v>5758</v>
      </c>
      <c r="J13" s="200"/>
    </row>
    <row r="14" spans="1:10" ht="12.75">
      <c r="A14" s="243" t="s">
        <v>94</v>
      </c>
      <c r="B14" s="35">
        <v>5</v>
      </c>
      <c r="C14" s="35"/>
      <c r="D14" s="213">
        <v>-87990</v>
      </c>
      <c r="F14" s="213">
        <v>-94998</v>
      </c>
      <c r="G14" s="110"/>
      <c r="J14" s="200"/>
    </row>
    <row r="15" spans="1:10" ht="12.75">
      <c r="A15" s="243" t="s">
        <v>2</v>
      </c>
      <c r="B15" s="35">
        <v>6</v>
      </c>
      <c r="C15" s="35"/>
      <c r="D15" s="213">
        <v>-10930</v>
      </c>
      <c r="F15" s="213">
        <v>-8679</v>
      </c>
      <c r="G15" s="110"/>
      <c r="J15" s="200"/>
    </row>
    <row r="16" spans="1:12" ht="12.75">
      <c r="A16" s="243" t="s">
        <v>9</v>
      </c>
      <c r="B16" s="35">
        <v>7</v>
      </c>
      <c r="C16" s="35"/>
      <c r="D16" s="213">
        <v>-13180</v>
      </c>
      <c r="F16" s="213">
        <v>-13294</v>
      </c>
      <c r="G16" s="113"/>
      <c r="J16" s="200"/>
      <c r="L16" s="201"/>
    </row>
    <row r="17" spans="1:12" ht="12.75">
      <c r="A17" s="243" t="s">
        <v>3</v>
      </c>
      <c r="B17" s="35" t="s">
        <v>121</v>
      </c>
      <c r="C17" s="35"/>
      <c r="D17" s="213">
        <v>-5630</v>
      </c>
      <c r="F17" s="213">
        <v>-5931</v>
      </c>
      <c r="G17" s="110"/>
      <c r="J17" s="200"/>
      <c r="L17" s="201"/>
    </row>
    <row r="18" spans="1:12" ht="15.75" customHeight="1">
      <c r="A18" s="243" t="s">
        <v>61</v>
      </c>
      <c r="B18" s="35">
        <v>8</v>
      </c>
      <c r="C18" s="35"/>
      <c r="D18" s="213">
        <v>-1698</v>
      </c>
      <c r="F18" s="213">
        <v>-1785</v>
      </c>
      <c r="G18" s="113"/>
      <c r="J18" s="201"/>
      <c r="L18" s="201"/>
    </row>
    <row r="19" spans="1:10" ht="15" customHeight="1">
      <c r="A19" s="79" t="s">
        <v>115</v>
      </c>
      <c r="C19" s="35"/>
      <c r="D19" s="52">
        <f>SUM(D11:D18)</f>
        <v>18886</v>
      </c>
      <c r="F19" s="52">
        <f>SUM(F11:F18)</f>
        <v>29224</v>
      </c>
      <c r="G19" s="110"/>
      <c r="J19" s="201"/>
    </row>
    <row r="20" spans="1:10" ht="15" customHeight="1">
      <c r="A20" s="243"/>
      <c r="C20" s="35"/>
      <c r="D20" s="213"/>
      <c r="F20" s="213"/>
      <c r="G20" s="110"/>
      <c r="J20" s="201"/>
    </row>
    <row r="21" spans="1:10" ht="15" customHeight="1">
      <c r="A21" s="243" t="s">
        <v>72</v>
      </c>
      <c r="C21" s="35"/>
      <c r="D21" s="213">
        <v>0</v>
      </c>
      <c r="E21" s="38"/>
      <c r="F21" s="213">
        <v>0</v>
      </c>
      <c r="G21" s="110"/>
      <c r="J21" s="201"/>
    </row>
    <row r="22" spans="1:10" ht="12.75">
      <c r="A22" s="243" t="s">
        <v>73</v>
      </c>
      <c r="C22" s="35"/>
      <c r="D22" s="213">
        <v>-350</v>
      </c>
      <c r="E22" s="38"/>
      <c r="F22" s="213">
        <v>-639</v>
      </c>
      <c r="G22" s="110"/>
      <c r="J22" s="201"/>
    </row>
    <row r="23" spans="1:10" ht="12.75">
      <c r="A23" s="129" t="s">
        <v>75</v>
      </c>
      <c r="B23" s="35">
        <v>9</v>
      </c>
      <c r="C23" s="35"/>
      <c r="D23" s="163">
        <f>D21+D22</f>
        <v>-350</v>
      </c>
      <c r="E23" s="130"/>
      <c r="F23" s="163">
        <f>F21+F22</f>
        <v>-639</v>
      </c>
      <c r="G23" s="110"/>
      <c r="J23" s="201"/>
    </row>
    <row r="24" spans="1:10" ht="12.75">
      <c r="A24" s="129"/>
      <c r="C24" s="35"/>
      <c r="D24" s="232"/>
      <c r="E24" s="130"/>
      <c r="F24" s="232"/>
      <c r="G24" s="110"/>
      <c r="J24" s="201"/>
    </row>
    <row r="25" spans="1:10" ht="12.75">
      <c r="A25" s="79" t="s">
        <v>116</v>
      </c>
      <c r="C25" s="35"/>
      <c r="D25" s="219">
        <f>D23+D19</f>
        <v>18536</v>
      </c>
      <c r="E25" s="38"/>
      <c r="F25" s="219">
        <f>F23+F19</f>
        <v>28585</v>
      </c>
      <c r="G25" s="40"/>
      <c r="J25" s="201"/>
    </row>
    <row r="26" spans="1:10" ht="6" customHeight="1">
      <c r="A26" s="79"/>
      <c r="C26" s="35"/>
      <c r="D26" s="39"/>
      <c r="E26" s="38"/>
      <c r="F26" s="39"/>
      <c r="G26" s="40"/>
      <c r="J26" s="201"/>
    </row>
    <row r="27" spans="1:10" ht="12.75">
      <c r="A27" s="120"/>
      <c r="C27" s="38"/>
      <c r="D27" s="127"/>
      <c r="E27" s="115"/>
      <c r="F27" s="127"/>
      <c r="G27" s="40"/>
      <c r="J27" s="201"/>
    </row>
    <row r="28" spans="1:10" ht="5.25" customHeight="1">
      <c r="A28" s="120"/>
      <c r="C28" s="38"/>
      <c r="D28" s="127"/>
      <c r="E28" s="115"/>
      <c r="F28" s="127"/>
      <c r="G28" s="40"/>
      <c r="J28" s="201"/>
    </row>
    <row r="29" spans="1:10" ht="15.75" thickBot="1">
      <c r="A29" s="246" t="s">
        <v>113</v>
      </c>
      <c r="B29" s="38"/>
      <c r="C29" s="38"/>
      <c r="D29" s="234">
        <f>D25+D27</f>
        <v>18536</v>
      </c>
      <c r="E29" s="38"/>
      <c r="F29" s="234">
        <f>F25+F27</f>
        <v>28585</v>
      </c>
      <c r="G29" s="40"/>
      <c r="J29" s="201"/>
    </row>
    <row r="30" spans="1:10" ht="12.75">
      <c r="A30" s="78"/>
      <c r="C30" s="35"/>
      <c r="D30" s="81"/>
      <c r="F30" s="81"/>
      <c r="J30" s="201"/>
    </row>
    <row r="31" spans="1:7" ht="12.75">
      <c r="A31" s="114"/>
      <c r="B31" s="195"/>
      <c r="C31" s="72"/>
      <c r="D31" s="233"/>
      <c r="E31" s="204"/>
      <c r="F31" s="231"/>
      <c r="G31" s="42"/>
    </row>
    <row r="32" spans="1:7" ht="12.75">
      <c r="A32" s="114"/>
      <c r="B32" s="195"/>
      <c r="C32" s="221"/>
      <c r="D32" s="245"/>
      <c r="E32" s="245"/>
      <c r="F32" s="245"/>
      <c r="G32" s="215"/>
    </row>
    <row r="33" spans="1:7" ht="12.75">
      <c r="A33" s="114"/>
      <c r="B33" s="195"/>
      <c r="C33" s="221"/>
      <c r="D33" s="245"/>
      <c r="E33" s="245"/>
      <c r="F33" s="245"/>
      <c r="G33" s="215"/>
    </row>
    <row r="34" spans="1:7" ht="12.75">
      <c r="A34" s="114"/>
      <c r="B34" s="195"/>
      <c r="C34" s="221"/>
      <c r="D34" s="245"/>
      <c r="E34" s="245"/>
      <c r="F34" s="245"/>
      <c r="G34" s="215"/>
    </row>
    <row r="35" spans="1:7" ht="12.75">
      <c r="A35" s="114"/>
      <c r="B35" s="195"/>
      <c r="C35" s="221"/>
      <c r="D35" s="245"/>
      <c r="E35" s="245"/>
      <c r="F35" s="245"/>
      <c r="G35" s="215"/>
    </row>
    <row r="36" spans="1:9" ht="12.75">
      <c r="A36" s="191"/>
      <c r="G36" s="42"/>
      <c r="I36" s="198"/>
    </row>
    <row r="37" ht="12.75">
      <c r="A37" s="191"/>
    </row>
    <row r="38" spans="1:6" ht="12.75">
      <c r="A38" s="235"/>
      <c r="B38" s="63"/>
      <c r="C38" s="63"/>
      <c r="D38" s="63"/>
      <c r="E38" s="63"/>
      <c r="F38" s="63"/>
    </row>
    <row r="39" spans="1:6" ht="12.75">
      <c r="A39" s="63"/>
      <c r="B39" s="63"/>
      <c r="C39" s="63"/>
      <c r="D39" s="63"/>
      <c r="E39" s="63"/>
      <c r="F39" s="63"/>
    </row>
    <row r="40" ht="12.75">
      <c r="A40" s="63"/>
    </row>
    <row r="41" spans="1:8" ht="12.75">
      <c r="A41" s="194" t="s">
        <v>111</v>
      </c>
      <c r="B41" s="196"/>
      <c r="C41" s="82" t="s">
        <v>101</v>
      </c>
      <c r="D41" s="85"/>
      <c r="E41" s="66"/>
      <c r="F41" s="85"/>
      <c r="G41" s="20"/>
      <c r="H41" s="20"/>
    </row>
    <row r="42" spans="1:8" ht="12.75">
      <c r="A42" s="114" t="s">
        <v>39</v>
      </c>
      <c r="B42" s="196"/>
      <c r="C42" s="24"/>
      <c r="D42" s="23"/>
      <c r="E42" s="66"/>
      <c r="F42" s="259" t="s">
        <v>102</v>
      </c>
      <c r="G42" s="259"/>
      <c r="H42" s="259"/>
    </row>
    <row r="43" spans="1:6" ht="12.75">
      <c r="A43" s="84"/>
      <c r="B43" s="195"/>
      <c r="C43" s="73"/>
      <c r="D43" s="85"/>
      <c r="E43" s="85"/>
      <c r="F43" s="85"/>
    </row>
    <row r="44" ht="12.75">
      <c r="A44" s="63"/>
    </row>
    <row r="45" ht="12.75">
      <c r="A45" s="63"/>
    </row>
    <row r="46" ht="12.75">
      <c r="A46" s="63"/>
    </row>
    <row r="47" ht="12.75">
      <c r="A47" s="63"/>
    </row>
    <row r="48" ht="12.75">
      <c r="A48" s="63"/>
    </row>
    <row r="49" ht="12.75">
      <c r="A49" s="63"/>
    </row>
    <row r="50" ht="12.75">
      <c r="A50" s="63"/>
    </row>
    <row r="51" ht="12.75">
      <c r="A51" s="63"/>
    </row>
    <row r="52" ht="12.75">
      <c r="A52" s="63"/>
    </row>
  </sheetData>
  <mergeCells count="3">
    <mergeCell ref="A1:F1"/>
    <mergeCell ref="A2:F2"/>
    <mergeCell ref="F42:H42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51.00390625" style="20" customWidth="1"/>
    <col min="2" max="2" width="15.28125" style="66" customWidth="1"/>
    <col min="3" max="3" width="4.57421875" style="24" customWidth="1"/>
    <col min="4" max="4" width="18.00390625" style="42" customWidth="1"/>
    <col min="5" max="5" width="2.7109375" style="42" customWidth="1"/>
    <col min="6" max="6" width="19.00390625" style="215" customWidth="1"/>
    <col min="7" max="7" width="2.00390625" style="20" bestFit="1" customWidth="1"/>
    <col min="8" max="16384" width="9.140625" style="20" customWidth="1"/>
  </cols>
  <sheetData>
    <row r="1" spans="1:6" ht="12.75">
      <c r="A1" s="19" t="str">
        <f>'Cover '!A1</f>
        <v>ГРУПА НЕОХИМ</v>
      </c>
      <c r="B1" s="64"/>
      <c r="C1" s="19"/>
      <c r="D1" s="59"/>
      <c r="E1" s="59"/>
      <c r="F1" s="59"/>
    </row>
    <row r="2" spans="1:7" s="22" customFormat="1" ht="12.75">
      <c r="A2" s="169" t="s">
        <v>83</v>
      </c>
      <c r="B2" s="170"/>
      <c r="C2" s="60"/>
      <c r="D2" s="60"/>
      <c r="E2" s="60"/>
      <c r="F2" s="60"/>
      <c r="G2" s="46"/>
    </row>
    <row r="3" spans="1:7" ht="15" customHeight="1">
      <c r="A3" s="60" t="str">
        <f>'IS'!A3</f>
        <v>към 30 юни 2017 година</v>
      </c>
      <c r="B3" s="171"/>
      <c r="C3" s="46"/>
      <c r="D3" s="46"/>
      <c r="E3" s="46"/>
      <c r="F3" s="46"/>
      <c r="G3" s="42"/>
    </row>
    <row r="4" spans="1:7" ht="12.75">
      <c r="A4" s="42"/>
      <c r="B4" s="168" t="s">
        <v>4</v>
      </c>
      <c r="C4" s="71"/>
      <c r="D4" s="177" t="s">
        <v>139</v>
      </c>
      <c r="E4" s="86"/>
      <c r="F4" s="177" t="s">
        <v>126</v>
      </c>
      <c r="G4" s="42"/>
    </row>
    <row r="5" spans="1:7" ht="17.25" customHeight="1">
      <c r="A5" s="42"/>
      <c r="B5" s="71"/>
      <c r="C5" s="71"/>
      <c r="D5" s="167" t="s">
        <v>88</v>
      </c>
      <c r="E5" s="167"/>
      <c r="F5" s="167" t="s">
        <v>88</v>
      </c>
      <c r="G5" s="42"/>
    </row>
    <row r="6" spans="1:7" ht="17.25" customHeight="1">
      <c r="A6" s="42"/>
      <c r="B6" s="71"/>
      <c r="C6" s="71"/>
      <c r="D6" s="167"/>
      <c r="E6" s="167"/>
      <c r="F6" s="167"/>
      <c r="G6" s="42"/>
    </row>
    <row r="7" spans="1:7" ht="17.25" customHeight="1">
      <c r="A7" s="220" t="s">
        <v>59</v>
      </c>
      <c r="B7" s="71"/>
      <c r="C7" s="71"/>
      <c r="D7" s="167"/>
      <c r="E7" s="167"/>
      <c r="F7" s="167"/>
      <c r="G7" s="42"/>
    </row>
    <row r="8" spans="1:7" ht="12.75">
      <c r="A8" s="220" t="s">
        <v>10</v>
      </c>
      <c r="B8" s="67"/>
      <c r="C8" s="214"/>
      <c r="D8" s="85"/>
      <c r="E8" s="85"/>
      <c r="F8" s="85"/>
      <c r="G8" s="42"/>
    </row>
    <row r="9" spans="1:7" ht="12.75">
      <c r="A9" s="88" t="s">
        <v>68</v>
      </c>
      <c r="B9" s="221">
        <v>10</v>
      </c>
      <c r="C9" s="214"/>
      <c r="D9" s="216">
        <v>87502</v>
      </c>
      <c r="E9" s="85"/>
      <c r="F9" s="216">
        <v>91693</v>
      </c>
      <c r="G9" s="42"/>
    </row>
    <row r="10" spans="1:7" ht="12.75">
      <c r="A10" s="89" t="s">
        <v>31</v>
      </c>
      <c r="B10" s="221">
        <v>11</v>
      </c>
      <c r="C10" s="214"/>
      <c r="D10" s="216">
        <v>200</v>
      </c>
      <c r="E10" s="216"/>
      <c r="F10" s="216">
        <v>208</v>
      </c>
      <c r="G10" s="42"/>
    </row>
    <row r="11" spans="1:7" ht="12.75">
      <c r="A11" s="89" t="s">
        <v>35</v>
      </c>
      <c r="B11" s="221"/>
      <c r="C11" s="214"/>
      <c r="D11" s="216">
        <v>4</v>
      </c>
      <c r="E11" s="216"/>
      <c r="F11" s="216">
        <v>4</v>
      </c>
      <c r="G11" s="42"/>
    </row>
    <row r="12" spans="1:7" ht="12.75">
      <c r="A12" s="85"/>
      <c r="B12" s="67"/>
      <c r="C12" s="214"/>
      <c r="D12" s="90">
        <f>SUM(D9:D11)</f>
        <v>87706</v>
      </c>
      <c r="E12" s="91"/>
      <c r="F12" s="90">
        <f>SUM(F9:F11)</f>
        <v>91905</v>
      </c>
      <c r="G12" s="42"/>
    </row>
    <row r="13" spans="1:7" ht="12.75">
      <c r="A13" s="220" t="s">
        <v>11</v>
      </c>
      <c r="B13" s="67"/>
      <c r="C13" s="214"/>
      <c r="D13" s="91"/>
      <c r="E13" s="91"/>
      <c r="F13" s="91"/>
      <c r="G13" s="42"/>
    </row>
    <row r="14" spans="1:7" ht="12.75">
      <c r="A14" s="88" t="s">
        <v>8</v>
      </c>
      <c r="B14" s="221">
        <v>12</v>
      </c>
      <c r="C14" s="73"/>
      <c r="D14" s="61">
        <v>38526</v>
      </c>
      <c r="E14" s="61"/>
      <c r="F14" s="61">
        <v>24456</v>
      </c>
      <c r="G14" s="42"/>
    </row>
    <row r="15" spans="1:7" ht="12.75">
      <c r="A15" s="88" t="s">
        <v>95</v>
      </c>
      <c r="B15" s="221">
        <v>13</v>
      </c>
      <c r="C15" s="73"/>
      <c r="D15" s="61">
        <v>8715</v>
      </c>
      <c r="E15" s="61"/>
      <c r="F15" s="61">
        <f>3286+178</f>
        <v>3464</v>
      </c>
      <c r="G15" s="42"/>
    </row>
    <row r="16" spans="1:16" ht="12.75">
      <c r="A16" s="88" t="s">
        <v>18</v>
      </c>
      <c r="B16" s="221">
        <v>14</v>
      </c>
      <c r="C16" s="73"/>
      <c r="D16" s="61">
        <v>52</v>
      </c>
      <c r="E16" s="61"/>
      <c r="F16" s="61">
        <v>5</v>
      </c>
      <c r="G16" s="42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1:7" ht="12.75">
      <c r="A17" s="85" t="s">
        <v>32</v>
      </c>
      <c r="B17" s="221">
        <v>15</v>
      </c>
      <c r="C17" s="73"/>
      <c r="D17" s="61">
        <v>6120</v>
      </c>
      <c r="E17" s="61"/>
      <c r="F17" s="61">
        <f>2396-178</f>
        <v>2218</v>
      </c>
      <c r="G17" s="62"/>
    </row>
    <row r="18" spans="1:7" ht="12.75">
      <c r="A18" s="88" t="s">
        <v>49</v>
      </c>
      <c r="B18" s="221">
        <v>16</v>
      </c>
      <c r="C18" s="73"/>
      <c r="D18" s="61">
        <v>5358</v>
      </c>
      <c r="E18" s="61"/>
      <c r="F18" s="61">
        <v>52984</v>
      </c>
      <c r="G18" s="42"/>
    </row>
    <row r="19" spans="1:7" ht="12.75">
      <c r="A19" s="220"/>
      <c r="B19" s="67"/>
      <c r="C19" s="214"/>
      <c r="D19" s="90">
        <f>SUM(D14:D18)</f>
        <v>58771</v>
      </c>
      <c r="E19" s="91"/>
      <c r="F19" s="90">
        <f>SUM(F14:F18)</f>
        <v>83127</v>
      </c>
      <c r="G19" s="42"/>
    </row>
    <row r="20" spans="1:7" s="212" customFormat="1" ht="12.75">
      <c r="A20" s="220"/>
      <c r="B20" s="67"/>
      <c r="C20" s="214"/>
      <c r="D20" s="91"/>
      <c r="E20" s="91"/>
      <c r="F20" s="91"/>
      <c r="G20" s="215"/>
    </row>
    <row r="21" spans="1:7" ht="15.75" thickBot="1">
      <c r="A21" s="220" t="s">
        <v>89</v>
      </c>
      <c r="B21" s="67"/>
      <c r="C21" s="214"/>
      <c r="D21" s="92">
        <f>SUM(D12+D19)</f>
        <v>146477</v>
      </c>
      <c r="E21" s="91"/>
      <c r="F21" s="92">
        <f>SUM(F12+F19)</f>
        <v>175032</v>
      </c>
      <c r="G21" s="42"/>
    </row>
    <row r="22" spans="1:7" ht="15.75" thickTop="1">
      <c r="A22" s="88"/>
      <c r="B22" s="221"/>
      <c r="C22" s="73"/>
      <c r="D22" s="85"/>
      <c r="E22" s="85"/>
      <c r="F22" s="85"/>
      <c r="G22" s="42"/>
    </row>
    <row r="23" spans="1:7" ht="12.75">
      <c r="A23" s="220" t="s">
        <v>16</v>
      </c>
      <c r="B23" s="71"/>
      <c r="C23" s="71"/>
      <c r="D23" s="81"/>
      <c r="E23" s="87"/>
      <c r="F23" s="81"/>
      <c r="G23" s="42"/>
    </row>
    <row r="24" spans="1:7" ht="12.75">
      <c r="A24" s="172" t="s">
        <v>92</v>
      </c>
      <c r="B24" s="71"/>
      <c r="C24" s="71"/>
      <c r="D24" s="81"/>
      <c r="E24" s="87"/>
      <c r="F24" s="81"/>
      <c r="G24" s="42"/>
    </row>
    <row r="25" spans="1:7" ht="29.25">
      <c r="A25" s="173" t="s">
        <v>84</v>
      </c>
      <c r="B25" s="71"/>
      <c r="C25" s="71"/>
      <c r="D25" s="81"/>
      <c r="E25" s="87"/>
      <c r="F25" s="81"/>
      <c r="G25" s="42"/>
    </row>
    <row r="26" spans="1:7" ht="12.75">
      <c r="A26" s="88" t="s">
        <v>36</v>
      </c>
      <c r="B26" s="221"/>
      <c r="C26" s="214"/>
      <c r="D26" s="61">
        <v>2654</v>
      </c>
      <c r="E26" s="61"/>
      <c r="F26" s="61">
        <v>2654</v>
      </c>
      <c r="G26" s="42"/>
    </row>
    <row r="27" spans="1:7" ht="12.75">
      <c r="A27" s="88" t="s">
        <v>54</v>
      </c>
      <c r="B27" s="221"/>
      <c r="C27" s="214"/>
      <c r="D27" s="61">
        <v>-3575</v>
      </c>
      <c r="E27" s="61"/>
      <c r="F27" s="61">
        <v>-3575</v>
      </c>
      <c r="G27" s="42"/>
    </row>
    <row r="28" spans="1:7" ht="12.75">
      <c r="A28" s="88" t="s">
        <v>74</v>
      </c>
      <c r="B28" s="221"/>
      <c r="C28" s="214"/>
      <c r="D28" s="61">
        <f>303-38</f>
        <v>265</v>
      </c>
      <c r="E28" s="61"/>
      <c r="F28" s="61">
        <f>303-38</f>
        <v>265</v>
      </c>
      <c r="G28" s="42"/>
    </row>
    <row r="29" spans="1:7" ht="12.75">
      <c r="A29" s="88" t="s">
        <v>105</v>
      </c>
      <c r="B29" s="67"/>
      <c r="C29" s="214"/>
      <c r="D29" s="61">
        <v>112362</v>
      </c>
      <c r="E29" s="61"/>
      <c r="F29" s="61">
        <f>97189-36+10+15+10</f>
        <v>97188</v>
      </c>
      <c r="G29" s="42"/>
    </row>
    <row r="30" spans="1:7" ht="12.75">
      <c r="A30" s="88" t="s">
        <v>93</v>
      </c>
      <c r="B30" s="67"/>
      <c r="C30" s="214"/>
      <c r="D30" s="61">
        <v>7004</v>
      </c>
      <c r="E30" s="61"/>
      <c r="F30" s="61">
        <f>5479-10</f>
        <v>5469</v>
      </c>
      <c r="G30" s="42"/>
    </row>
    <row r="31" spans="1:6" ht="12.75">
      <c r="A31" s="215"/>
      <c r="B31" s="221"/>
      <c r="C31" s="214"/>
      <c r="D31" s="93">
        <f>SUM(D26:D30)</f>
        <v>118710</v>
      </c>
      <c r="E31" s="94"/>
      <c r="F31" s="93">
        <f>SUM(F26:F30)</f>
        <v>102001</v>
      </c>
    </row>
    <row r="32" spans="1:6" ht="5.25" customHeight="1">
      <c r="A32" s="215"/>
      <c r="B32" s="221"/>
      <c r="C32" s="214"/>
      <c r="D32" s="94"/>
      <c r="E32" s="94"/>
      <c r="F32" s="94"/>
    </row>
    <row r="33" spans="1:6" ht="12.75">
      <c r="A33" s="129" t="s">
        <v>98</v>
      </c>
      <c r="B33" s="221"/>
      <c r="C33" s="214"/>
      <c r="D33" s="94">
        <v>-36</v>
      </c>
      <c r="E33" s="94"/>
      <c r="F33" s="94">
        <v>-65</v>
      </c>
    </row>
    <row r="34" spans="1:6" ht="6" customHeight="1">
      <c r="A34" s="220"/>
      <c r="B34" s="221"/>
      <c r="C34" s="214"/>
      <c r="D34" s="94"/>
      <c r="E34" s="94"/>
      <c r="F34" s="94"/>
    </row>
    <row r="35" spans="1:6" ht="20.25" customHeight="1">
      <c r="A35" s="172" t="s">
        <v>76</v>
      </c>
      <c r="B35" s="221">
        <v>17</v>
      </c>
      <c r="C35" s="214"/>
      <c r="D35" s="187">
        <f>D33+D31</f>
        <v>118674</v>
      </c>
      <c r="E35" s="94"/>
      <c r="F35" s="187">
        <f>F33+F31</f>
        <v>101936</v>
      </c>
    </row>
    <row r="36" spans="1:6" ht="12.75">
      <c r="A36" s="174"/>
      <c r="B36" s="67"/>
      <c r="C36" s="214"/>
      <c r="D36" s="94"/>
      <c r="E36" s="94"/>
      <c r="F36" s="94"/>
    </row>
    <row r="37" spans="1:6" ht="12.75">
      <c r="A37" s="220" t="s">
        <v>50</v>
      </c>
      <c r="B37" s="221"/>
      <c r="C37" s="214"/>
      <c r="D37" s="94"/>
      <c r="E37" s="94"/>
      <c r="F37" s="94"/>
    </row>
    <row r="38" spans="1:6" ht="12.75">
      <c r="A38" s="88" t="s">
        <v>85</v>
      </c>
      <c r="B38" s="221">
        <v>18</v>
      </c>
      <c r="C38" s="214"/>
      <c r="D38" s="95">
        <v>6976</v>
      </c>
      <c r="E38" s="94"/>
      <c r="F38" s="95">
        <v>6990</v>
      </c>
    </row>
    <row r="39" spans="1:6" ht="12.75">
      <c r="A39" s="88" t="s">
        <v>112</v>
      </c>
      <c r="B39" s="221">
        <v>19</v>
      </c>
      <c r="C39" s="214"/>
      <c r="D39" s="61">
        <v>31</v>
      </c>
      <c r="E39" s="61"/>
      <c r="F39" s="61">
        <v>31</v>
      </c>
    </row>
    <row r="40" spans="1:6" ht="12.75">
      <c r="A40" s="88" t="s">
        <v>66</v>
      </c>
      <c r="B40" s="221">
        <v>20</v>
      </c>
      <c r="C40" s="214"/>
      <c r="D40" s="95">
        <v>30</v>
      </c>
      <c r="E40" s="94"/>
      <c r="F40" s="95">
        <v>30</v>
      </c>
    </row>
    <row r="41" spans="1:7" ht="12.75">
      <c r="A41" s="252" t="s">
        <v>64</v>
      </c>
      <c r="B41" s="221"/>
      <c r="C41" s="214"/>
      <c r="D41" s="61">
        <v>1859</v>
      </c>
      <c r="E41" s="61"/>
      <c r="F41" s="61">
        <v>1859</v>
      </c>
      <c r="G41" s="42"/>
    </row>
    <row r="42" spans="1:7" ht="12.75">
      <c r="A42" s="252" t="s">
        <v>109</v>
      </c>
      <c r="B42" s="221">
        <v>21</v>
      </c>
      <c r="C42" s="214"/>
      <c r="D42" s="61">
        <v>187</v>
      </c>
      <c r="E42" s="61"/>
      <c r="F42" s="61">
        <v>187</v>
      </c>
      <c r="G42" s="42"/>
    </row>
    <row r="43" spans="1:7" ht="12.75">
      <c r="A43" s="89" t="s">
        <v>124</v>
      </c>
      <c r="B43" s="221"/>
      <c r="C43" s="214"/>
      <c r="D43" s="61">
        <f>160+36-10</f>
        <v>186</v>
      </c>
      <c r="E43" s="61"/>
      <c r="F43" s="61">
        <f>160+36-10</f>
        <v>186</v>
      </c>
      <c r="G43" s="42"/>
    </row>
    <row r="44" spans="1:7" ht="12.75">
      <c r="A44" s="252" t="s">
        <v>125</v>
      </c>
      <c r="B44" s="221"/>
      <c r="C44" s="214"/>
      <c r="D44" s="61">
        <v>25</v>
      </c>
      <c r="E44" s="61"/>
      <c r="F44" s="61">
        <v>25</v>
      </c>
      <c r="G44" s="42"/>
    </row>
    <row r="45" spans="1:7" ht="12.75">
      <c r="A45" s="212"/>
      <c r="B45" s="221"/>
      <c r="C45" s="175"/>
      <c r="D45" s="93">
        <f>SUM(D38:D44)</f>
        <v>9294</v>
      </c>
      <c r="E45" s="94"/>
      <c r="F45" s="93">
        <f>SUM(F38:F44)</f>
        <v>9308</v>
      </c>
      <c r="G45" s="42"/>
    </row>
    <row r="46" spans="1:7" ht="12.75">
      <c r="A46" s="212"/>
      <c r="B46" s="221"/>
      <c r="C46" s="175"/>
      <c r="D46" s="94"/>
      <c r="E46" s="94"/>
      <c r="F46" s="94"/>
      <c r="G46" s="42"/>
    </row>
    <row r="47" spans="1:7" ht="12.75">
      <c r="A47" s="220" t="s">
        <v>33</v>
      </c>
      <c r="B47" s="236"/>
      <c r="C47" s="175"/>
      <c r="D47" s="85"/>
      <c r="E47" s="85"/>
      <c r="F47" s="85"/>
      <c r="G47" s="42"/>
    </row>
    <row r="48" spans="1:7" ht="12.75">
      <c r="A48" s="96" t="s">
        <v>86</v>
      </c>
      <c r="B48" s="221">
        <v>22</v>
      </c>
      <c r="C48" s="175"/>
      <c r="D48" s="61">
        <v>0</v>
      </c>
      <c r="E48" s="85"/>
      <c r="F48" s="61">
        <v>12757</v>
      </c>
      <c r="G48" s="42"/>
    </row>
    <row r="49" spans="1:7" ht="12.75">
      <c r="A49" s="96" t="s">
        <v>51</v>
      </c>
      <c r="B49" s="221">
        <v>18</v>
      </c>
      <c r="C49" s="73"/>
      <c r="D49" s="61">
        <v>2771</v>
      </c>
      <c r="E49" s="85"/>
      <c r="F49" s="61">
        <v>7392</v>
      </c>
      <c r="G49" s="42"/>
    </row>
    <row r="50" spans="1:7" ht="12.75">
      <c r="A50" s="96" t="s">
        <v>19</v>
      </c>
      <c r="B50" s="221">
        <v>23</v>
      </c>
      <c r="C50" s="175"/>
      <c r="D50" s="61">
        <v>347</v>
      </c>
      <c r="E50" s="97"/>
      <c r="F50" s="61">
        <v>22997</v>
      </c>
      <c r="G50" s="42"/>
    </row>
    <row r="51" spans="1:7" ht="12.75">
      <c r="A51" s="96" t="s">
        <v>20</v>
      </c>
      <c r="B51" s="221">
        <v>24</v>
      </c>
      <c r="C51" s="73"/>
      <c r="D51" s="61">
        <v>6967</v>
      </c>
      <c r="E51" s="85"/>
      <c r="F51" s="61">
        <v>13562</v>
      </c>
      <c r="G51" s="42"/>
    </row>
    <row r="52" spans="1:7" ht="12.75">
      <c r="A52" s="96" t="s">
        <v>62</v>
      </c>
      <c r="B52" s="221">
        <v>25</v>
      </c>
      <c r="C52" s="73"/>
      <c r="D52" s="61">
        <v>1800</v>
      </c>
      <c r="E52" s="97"/>
      <c r="F52" s="61">
        <v>1952</v>
      </c>
      <c r="G52" s="42"/>
    </row>
    <row r="53" spans="1:7" ht="18" customHeight="1">
      <c r="A53" s="96" t="s">
        <v>55</v>
      </c>
      <c r="B53" s="221">
        <v>26</v>
      </c>
      <c r="C53" s="73"/>
      <c r="D53" s="61">
        <v>360</v>
      </c>
      <c r="E53" s="97"/>
      <c r="F53" s="61">
        <v>1698</v>
      </c>
      <c r="G53" s="42"/>
    </row>
    <row r="54" spans="1:7" ht="12.75">
      <c r="A54" s="96" t="s">
        <v>34</v>
      </c>
      <c r="B54" s="221">
        <v>27</v>
      </c>
      <c r="C54" s="214"/>
      <c r="D54" s="61">
        <v>6264</v>
      </c>
      <c r="E54" s="97"/>
      <c r="F54" s="61">
        <f>3445-15</f>
        <v>3430</v>
      </c>
      <c r="G54" s="42"/>
    </row>
    <row r="55" spans="1:7" ht="12.75">
      <c r="A55" s="212"/>
      <c r="B55" s="67"/>
      <c r="C55" s="214"/>
      <c r="D55" s="93">
        <f>SUM(D48:D54)</f>
        <v>18509</v>
      </c>
      <c r="E55" s="94"/>
      <c r="F55" s="93">
        <f>SUM(F48:F54)</f>
        <v>63788</v>
      </c>
      <c r="G55" s="42"/>
    </row>
    <row r="56" spans="1:6" ht="12.75">
      <c r="A56" s="172" t="s">
        <v>90</v>
      </c>
      <c r="B56" s="67"/>
      <c r="C56" s="214"/>
      <c r="D56" s="128">
        <f>D45+D55</f>
        <v>27803</v>
      </c>
      <c r="E56" s="91"/>
      <c r="F56" s="128">
        <f>F45+F55</f>
        <v>73096</v>
      </c>
    </row>
    <row r="57" spans="1:6" ht="12.75">
      <c r="A57" s="220"/>
      <c r="B57" s="67"/>
      <c r="C57" s="214"/>
      <c r="D57" s="91"/>
      <c r="E57" s="91"/>
      <c r="F57" s="91"/>
    </row>
    <row r="58" spans="1:6" ht="15.75" thickBot="1">
      <c r="A58" s="220" t="s">
        <v>91</v>
      </c>
      <c r="B58" s="221"/>
      <c r="D58" s="98">
        <f>D35+D56</f>
        <v>146477</v>
      </c>
      <c r="E58" s="94"/>
      <c r="F58" s="98">
        <f>F35+F56</f>
        <v>175032</v>
      </c>
    </row>
    <row r="59" spans="1:7" ht="15.75" thickTop="1">
      <c r="A59" s="191"/>
      <c r="B59" s="71"/>
      <c r="C59" s="71"/>
      <c r="D59" s="71"/>
      <c r="E59" s="35"/>
      <c r="F59" s="71"/>
      <c r="G59" s="42"/>
    </row>
    <row r="60" spans="1:7" ht="12.75">
      <c r="A60" s="186"/>
      <c r="B60" s="71"/>
      <c r="C60" s="71"/>
      <c r="D60" s="71"/>
      <c r="E60" s="35"/>
      <c r="F60" s="71"/>
      <c r="G60" s="41"/>
    </row>
    <row r="61" spans="1:7" ht="12.75">
      <c r="A61" s="235"/>
      <c r="B61" s="71"/>
      <c r="C61" s="71"/>
      <c r="D61" s="71"/>
      <c r="E61" s="35"/>
      <c r="F61" s="71"/>
      <c r="G61" s="41"/>
    </row>
    <row r="62" spans="1:7" ht="12.75">
      <c r="A62" s="193"/>
      <c r="B62" s="71"/>
      <c r="C62" s="71"/>
      <c r="D62" s="71"/>
      <c r="E62" s="35"/>
      <c r="F62" s="71"/>
      <c r="G62" s="41"/>
    </row>
    <row r="63" spans="1:7" ht="12.75">
      <c r="A63" s="192"/>
      <c r="B63" s="71"/>
      <c r="C63" s="71"/>
      <c r="D63" s="71"/>
      <c r="E63" s="35"/>
      <c r="F63" s="71"/>
      <c r="G63" s="41"/>
    </row>
    <row r="64" spans="1:7" ht="12.75">
      <c r="A64" s="193"/>
      <c r="B64" s="71"/>
      <c r="C64" s="71"/>
      <c r="D64" s="71"/>
      <c r="E64" s="35"/>
      <c r="F64" s="71"/>
      <c r="G64" s="41"/>
    </row>
    <row r="65" spans="1:7" ht="12.75">
      <c r="A65" s="63"/>
      <c r="B65" s="71"/>
      <c r="C65" s="71"/>
      <c r="D65" s="71"/>
      <c r="E65" s="35"/>
      <c r="F65" s="71"/>
      <c r="G65" s="41"/>
    </row>
    <row r="66" spans="1:6" ht="12.75">
      <c r="A66" s="82" t="s">
        <v>111</v>
      </c>
      <c r="B66" s="221"/>
      <c r="C66" s="82" t="s">
        <v>101</v>
      </c>
      <c r="D66" s="85"/>
      <c r="E66" s="66"/>
      <c r="F66" s="85"/>
    </row>
    <row r="67" spans="1:7" ht="12.75">
      <c r="A67" s="83" t="s">
        <v>39</v>
      </c>
      <c r="B67" s="221"/>
      <c r="D67" s="23"/>
      <c r="E67" s="66"/>
      <c r="F67" s="259" t="s">
        <v>102</v>
      </c>
      <c r="G67" s="259"/>
    </row>
    <row r="68" spans="1:7" ht="12.75">
      <c r="A68" s="84"/>
      <c r="B68" s="221"/>
      <c r="C68" s="73"/>
      <c r="D68" s="85"/>
      <c r="E68" s="85"/>
      <c r="F68" s="85"/>
      <c r="G68" s="41"/>
    </row>
    <row r="69" spans="1:6" ht="12.75">
      <c r="A69" s="23"/>
      <c r="B69" s="221"/>
      <c r="D69" s="85"/>
      <c r="E69" s="85"/>
      <c r="F69" s="85"/>
    </row>
    <row r="70" spans="1:6" ht="12.75">
      <c r="A70" s="23"/>
      <c r="B70" s="237"/>
      <c r="C70" s="23"/>
      <c r="D70" s="85"/>
      <c r="E70" s="85"/>
      <c r="F70" s="85"/>
    </row>
    <row r="71" spans="1:6" ht="12.75">
      <c r="A71" s="23"/>
      <c r="B71" s="237"/>
      <c r="C71" s="23"/>
      <c r="D71" s="85"/>
      <c r="E71" s="85"/>
      <c r="F71" s="85"/>
    </row>
    <row r="72" spans="1:6" ht="12.75">
      <c r="A72" s="23"/>
      <c r="B72" s="237"/>
      <c r="C72" s="23"/>
      <c r="D72" s="85"/>
      <c r="E72" s="85"/>
      <c r="F72" s="85"/>
    </row>
    <row r="73" spans="1:6" ht="12.75">
      <c r="A73" s="23"/>
      <c r="B73" s="237"/>
      <c r="C73" s="23"/>
      <c r="D73" s="85"/>
      <c r="E73" s="85"/>
      <c r="F73" s="85"/>
    </row>
    <row r="74" spans="1:6" ht="12.75">
      <c r="A74" s="23"/>
      <c r="B74" s="237"/>
      <c r="C74" s="23"/>
      <c r="D74" s="85"/>
      <c r="E74" s="85"/>
      <c r="F74" s="85"/>
    </row>
    <row r="75" spans="1:6" ht="12.75">
      <c r="A75" s="23"/>
      <c r="B75" s="237"/>
      <c r="C75" s="23"/>
      <c r="D75" s="85"/>
      <c r="E75" s="85"/>
      <c r="F75" s="85"/>
    </row>
    <row r="76" spans="1:6" ht="12.75">
      <c r="A76" s="23"/>
      <c r="B76" s="237"/>
      <c r="C76" s="23"/>
      <c r="D76" s="85"/>
      <c r="E76" s="85"/>
      <c r="F76" s="85"/>
    </row>
    <row r="77" spans="1:6" ht="12.75">
      <c r="A77" s="23"/>
      <c r="B77" s="237"/>
      <c r="C77" s="23"/>
      <c r="D77" s="85"/>
      <c r="E77" s="85"/>
      <c r="F77" s="85"/>
    </row>
    <row r="78" spans="1:6" ht="12.75">
      <c r="A78" s="23"/>
      <c r="B78" s="237"/>
      <c r="C78" s="23"/>
      <c r="D78" s="85"/>
      <c r="E78" s="85"/>
      <c r="F78" s="85"/>
    </row>
    <row r="79" spans="1:6" ht="12.75">
      <c r="A79" s="23"/>
      <c r="B79" s="237"/>
      <c r="C79" s="23"/>
      <c r="D79" s="85"/>
      <c r="E79" s="85"/>
      <c r="F79" s="85"/>
    </row>
    <row r="80" spans="1:6" ht="12.75">
      <c r="A80" s="23"/>
      <c r="B80" s="237"/>
      <c r="C80" s="23"/>
      <c r="D80" s="85"/>
      <c r="E80" s="85"/>
      <c r="F80" s="85"/>
    </row>
    <row r="81" spans="1:6" ht="12.75">
      <c r="A81" s="23"/>
      <c r="B81" s="99"/>
      <c r="C81" s="23"/>
      <c r="D81" s="85"/>
      <c r="E81" s="85"/>
      <c r="F81" s="85"/>
    </row>
    <row r="82" spans="1:6" ht="12.75">
      <c r="A82" s="23"/>
      <c r="B82" s="99"/>
      <c r="C82" s="23"/>
      <c r="D82" s="85"/>
      <c r="E82" s="85"/>
      <c r="F82" s="85"/>
    </row>
    <row r="83" spans="1:6" ht="12.75">
      <c r="A83" s="23"/>
      <c r="B83" s="99"/>
      <c r="C83" s="23"/>
      <c r="D83" s="85"/>
      <c r="E83" s="85"/>
      <c r="F83" s="85"/>
    </row>
    <row r="84" spans="1:6" ht="12.75">
      <c r="A84" s="23"/>
      <c r="B84" s="99"/>
      <c r="C84" s="23"/>
      <c r="D84" s="85"/>
      <c r="E84" s="85"/>
      <c r="F84" s="85"/>
    </row>
    <row r="85" spans="1:6" ht="12.75">
      <c r="A85" s="23"/>
      <c r="B85" s="99"/>
      <c r="C85" s="23"/>
      <c r="D85" s="85"/>
      <c r="E85" s="85"/>
      <c r="F85" s="85"/>
    </row>
    <row r="86" spans="1:6" ht="12.75">
      <c r="A86" s="23"/>
      <c r="B86" s="99"/>
      <c r="C86" s="23"/>
      <c r="D86" s="85"/>
      <c r="E86" s="85"/>
      <c r="F86" s="85"/>
    </row>
    <row r="87" spans="1:6" ht="12.75">
      <c r="A87" s="23"/>
      <c r="B87" s="99"/>
      <c r="C87" s="23"/>
      <c r="D87" s="85"/>
      <c r="E87" s="85"/>
      <c r="F87" s="85"/>
    </row>
    <row r="88" spans="1:6" ht="12.75">
      <c r="A88" s="23"/>
      <c r="B88" s="99"/>
      <c r="C88" s="23"/>
      <c r="D88" s="85"/>
      <c r="E88" s="85"/>
      <c r="F88" s="85"/>
    </row>
    <row r="89" spans="1:6" ht="12.75">
      <c r="A89" s="23"/>
      <c r="B89" s="99"/>
      <c r="C89" s="23"/>
      <c r="D89" s="85"/>
      <c r="E89" s="85"/>
      <c r="F89" s="85"/>
    </row>
    <row r="90" spans="1:6" ht="12.75">
      <c r="A90" s="23"/>
      <c r="B90" s="99"/>
      <c r="C90" s="23"/>
      <c r="D90" s="85"/>
      <c r="E90" s="85"/>
      <c r="F90" s="85"/>
    </row>
    <row r="91" spans="1:6" ht="12.75">
      <c r="A91" s="23"/>
      <c r="B91" s="99"/>
      <c r="C91" s="23"/>
      <c r="D91" s="85"/>
      <c r="E91" s="85"/>
      <c r="F91" s="85"/>
    </row>
    <row r="92" spans="1:6" ht="12.75">
      <c r="A92" s="23"/>
      <c r="B92" s="99"/>
      <c r="C92" s="23"/>
      <c r="D92" s="85"/>
      <c r="E92" s="85"/>
      <c r="F92" s="85"/>
    </row>
    <row r="93" spans="1:6" ht="12.75">
      <c r="A93" s="23"/>
      <c r="B93" s="99"/>
      <c r="C93" s="23"/>
      <c r="D93" s="85"/>
      <c r="E93" s="85"/>
      <c r="F93" s="85"/>
    </row>
    <row r="94" spans="1:6" ht="12.75">
      <c r="A94" s="23"/>
      <c r="B94" s="99"/>
      <c r="C94" s="23"/>
      <c r="D94" s="85"/>
      <c r="E94" s="85"/>
      <c r="F94" s="85"/>
    </row>
    <row r="95" spans="1:6" ht="12.75">
      <c r="A95" s="23"/>
      <c r="B95" s="99"/>
      <c r="C95" s="23"/>
      <c r="D95" s="85"/>
      <c r="E95" s="85"/>
      <c r="F95" s="85"/>
    </row>
    <row r="96" spans="1:6" ht="12.75">
      <c r="A96" s="23"/>
      <c r="B96" s="99"/>
      <c r="C96" s="23"/>
      <c r="D96" s="85"/>
      <c r="E96" s="85"/>
      <c r="F96" s="85"/>
    </row>
    <row r="97" spans="1:6" ht="12.75">
      <c r="A97" s="23"/>
      <c r="B97" s="99"/>
      <c r="C97" s="23"/>
      <c r="D97" s="85"/>
      <c r="E97" s="85"/>
      <c r="F97" s="85"/>
    </row>
    <row r="98" spans="2:3" ht="12.75">
      <c r="B98" s="68"/>
      <c r="C98" s="20"/>
    </row>
    <row r="99" spans="2:3" ht="12.75">
      <c r="B99" s="68"/>
      <c r="C99" s="20"/>
    </row>
    <row r="100" spans="2:3" ht="12.75">
      <c r="B100" s="68"/>
      <c r="C100" s="20"/>
    </row>
  </sheetData>
  <mergeCells count="1">
    <mergeCell ref="F67:G67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67" r:id="rId1"/>
  <headerFooter alignWithMargins="0">
    <oddFooter>&amp;R&amp;P</oddFooter>
  </headerFooter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SheetLayoutView="100" workbookViewId="0" topLeftCell="A10">
      <selection activeCell="E35" sqref="E35"/>
    </sheetView>
  </sheetViews>
  <sheetFormatPr defaultColWidth="7.8515625" defaultRowHeight="12.75"/>
  <cols>
    <col min="1" max="1" width="65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61" t="str">
        <f>'Cover '!A1</f>
        <v>ГРУПА НЕОХИМ</v>
      </c>
      <c r="B1" s="262"/>
      <c r="C1" s="262"/>
      <c r="D1" s="262"/>
      <c r="E1" s="262"/>
      <c r="F1" s="28"/>
      <c r="G1" s="3"/>
      <c r="H1" s="29"/>
    </row>
    <row r="2" spans="1:7" s="6" customFormat="1" ht="15">
      <c r="A2" s="263" t="s">
        <v>87</v>
      </c>
      <c r="B2" s="264"/>
      <c r="C2" s="264"/>
      <c r="D2" s="264"/>
      <c r="E2" s="264"/>
      <c r="F2" s="28"/>
      <c r="G2" s="5"/>
    </row>
    <row r="3" spans="1:7" s="6" customFormat="1" ht="15">
      <c r="A3" s="21" t="str">
        <f>'IS'!A3</f>
        <v>към 30 юни 2017 година</v>
      </c>
      <c r="B3" s="45"/>
      <c r="C3" s="28"/>
      <c r="D3" s="28"/>
      <c r="E3" s="28"/>
      <c r="F3" s="28"/>
      <c r="G3" s="5"/>
    </row>
    <row r="4" spans="1:7" s="6" customFormat="1" ht="15">
      <c r="A4" s="44"/>
      <c r="B4" s="45"/>
      <c r="C4" s="28"/>
      <c r="D4" s="28"/>
      <c r="E4" s="28"/>
      <c r="F4" s="28"/>
      <c r="G4" s="5"/>
    </row>
    <row r="5" spans="1:8" ht="10.5" customHeight="1">
      <c r="A5" s="100"/>
      <c r="B5" s="102"/>
      <c r="C5" s="77"/>
      <c r="D5" s="101"/>
      <c r="E5" s="77"/>
      <c r="F5" s="7"/>
      <c r="G5" s="8"/>
      <c r="H5" s="30"/>
    </row>
    <row r="6" spans="1:8" ht="34.5" customHeight="1">
      <c r="A6" s="178"/>
      <c r="B6" s="179" t="s">
        <v>4</v>
      </c>
      <c r="C6" s="177" t="s">
        <v>139</v>
      </c>
      <c r="D6" s="167"/>
      <c r="E6" s="177" t="s">
        <v>140</v>
      </c>
      <c r="F6" s="7"/>
      <c r="G6" s="180"/>
      <c r="H6" s="181"/>
    </row>
    <row r="7" spans="1:8" ht="20.25">
      <c r="A7" s="178"/>
      <c r="B7" s="182"/>
      <c r="C7" s="167" t="s">
        <v>88</v>
      </c>
      <c r="D7" s="167"/>
      <c r="E7" s="167" t="s">
        <v>88</v>
      </c>
      <c r="F7" s="7"/>
      <c r="G7" s="180"/>
      <c r="H7" s="181"/>
    </row>
    <row r="8" spans="1:10" ht="15">
      <c r="A8" s="116" t="s">
        <v>12</v>
      </c>
      <c r="B8" s="10"/>
      <c r="C8" s="13"/>
      <c r="D8" s="103"/>
      <c r="E8" s="13"/>
      <c r="F8" s="11"/>
      <c r="G8" s="183"/>
      <c r="H8" s="11"/>
      <c r="I8" s="12"/>
      <c r="J8" s="12"/>
    </row>
    <row r="9" spans="1:9" ht="15">
      <c r="A9" s="117" t="s">
        <v>5</v>
      </c>
      <c r="B9" s="10"/>
      <c r="C9" s="253">
        <v>93136</v>
      </c>
      <c r="D9" s="103"/>
      <c r="E9" s="253">
        <v>158451</v>
      </c>
      <c r="F9" s="11"/>
      <c r="G9" s="183"/>
      <c r="H9" s="11"/>
      <c r="I9" s="12"/>
    </row>
    <row r="10" spans="1:12" ht="15">
      <c r="A10" s="117" t="s">
        <v>6</v>
      </c>
      <c r="B10" s="10"/>
      <c r="C10" s="13">
        <v>-114436</v>
      </c>
      <c r="D10" s="103"/>
      <c r="E10" s="13">
        <v>-128821</v>
      </c>
      <c r="F10" s="11"/>
      <c r="G10" s="183"/>
      <c r="H10" s="11"/>
      <c r="I10" s="12"/>
      <c r="L10" s="12"/>
    </row>
    <row r="11" spans="1:12" ht="15">
      <c r="A11" s="117" t="s">
        <v>45</v>
      </c>
      <c r="B11" s="10"/>
      <c r="C11" s="13">
        <v>-12642</v>
      </c>
      <c r="D11" s="103"/>
      <c r="E11" s="13">
        <v>-12740</v>
      </c>
      <c r="F11" s="11"/>
      <c r="G11" s="183"/>
      <c r="H11" s="11"/>
      <c r="I11" s="12"/>
      <c r="L11" s="12"/>
    </row>
    <row r="12" spans="1:9" s="15" customFormat="1" ht="15">
      <c r="A12" s="117" t="s">
        <v>46</v>
      </c>
      <c r="B12" s="14"/>
      <c r="C12" s="13">
        <v>8726</v>
      </c>
      <c r="D12" s="103"/>
      <c r="E12" s="13">
        <v>3153</v>
      </c>
      <c r="F12" s="11"/>
      <c r="G12" s="184"/>
      <c r="H12" s="11"/>
      <c r="I12" s="12"/>
    </row>
    <row r="13" spans="1:9" s="15" customFormat="1" ht="15">
      <c r="A13" s="117" t="s">
        <v>37</v>
      </c>
      <c r="B13" s="14"/>
      <c r="C13" s="13">
        <v>-1399</v>
      </c>
      <c r="D13" s="103"/>
      <c r="E13" s="13">
        <v>-891</v>
      </c>
      <c r="F13" s="11"/>
      <c r="G13" s="184"/>
      <c r="H13" s="11"/>
      <c r="I13" s="12"/>
    </row>
    <row r="14" spans="1:9" s="15" customFormat="1" ht="15">
      <c r="A14" s="117" t="s">
        <v>7</v>
      </c>
      <c r="B14" s="14"/>
      <c r="C14" s="13">
        <v>-891</v>
      </c>
      <c r="D14" s="103"/>
      <c r="E14" s="13">
        <v>-780</v>
      </c>
      <c r="F14" s="11"/>
      <c r="G14" s="184"/>
      <c r="H14" s="11"/>
      <c r="I14" s="12"/>
    </row>
    <row r="15" spans="1:9" s="15" customFormat="1" ht="15">
      <c r="A15" s="117" t="s">
        <v>48</v>
      </c>
      <c r="B15" s="14"/>
      <c r="C15" s="13">
        <v>-166</v>
      </c>
      <c r="D15" s="103"/>
      <c r="E15" s="13">
        <v>-290</v>
      </c>
      <c r="F15" s="11"/>
      <c r="G15" s="184"/>
      <c r="H15" s="11"/>
      <c r="I15" s="12"/>
    </row>
    <row r="16" spans="1:9" s="15" customFormat="1" ht="15">
      <c r="A16" s="117" t="s">
        <v>44</v>
      </c>
      <c r="B16" s="14"/>
      <c r="C16" s="13">
        <v>0</v>
      </c>
      <c r="D16" s="103"/>
      <c r="E16" s="13">
        <v>0</v>
      </c>
      <c r="F16" s="11"/>
      <c r="G16" s="184"/>
      <c r="H16" s="11"/>
      <c r="I16" s="12"/>
    </row>
    <row r="17" spans="1:9" s="15" customFormat="1" ht="15">
      <c r="A17" s="197" t="s">
        <v>103</v>
      </c>
      <c r="B17" s="14"/>
      <c r="C17" s="13">
        <v>-996</v>
      </c>
      <c r="D17" s="103"/>
      <c r="E17" s="13">
        <v>-449</v>
      </c>
      <c r="F17" s="11"/>
      <c r="G17" s="184"/>
      <c r="H17" s="11"/>
      <c r="I17" s="12"/>
    </row>
    <row r="18" spans="1:9" s="15" customFormat="1" ht="18" customHeight="1">
      <c r="A18" s="116" t="s">
        <v>132</v>
      </c>
      <c r="B18" s="14"/>
      <c r="C18" s="118">
        <f>SUM(C9:C17)</f>
        <v>-28668</v>
      </c>
      <c r="D18" s="105"/>
      <c r="E18" s="118">
        <f>SUM(E9:E17)</f>
        <v>17633</v>
      </c>
      <c r="F18" s="11"/>
      <c r="G18" s="184"/>
      <c r="H18" s="11"/>
      <c r="I18" s="12"/>
    </row>
    <row r="19" spans="1:9" ht="15">
      <c r="A19" s="117"/>
      <c r="B19" s="10"/>
      <c r="C19" s="13"/>
      <c r="D19" s="103"/>
      <c r="E19" s="13"/>
      <c r="F19" s="11"/>
      <c r="G19" s="184"/>
      <c r="H19" s="11"/>
      <c r="I19" s="12"/>
    </row>
    <row r="20" spans="1:9" ht="15">
      <c r="A20" s="116" t="s">
        <v>13</v>
      </c>
      <c r="B20" s="10"/>
      <c r="C20" s="13"/>
      <c r="D20" s="103"/>
      <c r="E20" s="13"/>
      <c r="F20" s="11"/>
      <c r="G20" s="184"/>
      <c r="H20" s="11"/>
      <c r="I20" s="12"/>
    </row>
    <row r="21" spans="1:9" ht="15">
      <c r="A21" s="117" t="s">
        <v>30</v>
      </c>
      <c r="B21" s="10"/>
      <c r="C21" s="13">
        <v>-1333</v>
      </c>
      <c r="D21" s="103"/>
      <c r="E21" s="13">
        <v>-3236</v>
      </c>
      <c r="F21" s="11"/>
      <c r="G21" s="184"/>
      <c r="H21" s="11"/>
      <c r="I21" s="12"/>
    </row>
    <row r="22" spans="1:9" ht="15">
      <c r="A22" s="117" t="s">
        <v>29</v>
      </c>
      <c r="B22" s="10"/>
      <c r="C22" s="164">
        <v>136</v>
      </c>
      <c r="D22" s="103"/>
      <c r="E22" s="164">
        <v>205</v>
      </c>
      <c r="F22" s="11"/>
      <c r="G22" s="184"/>
      <c r="H22" s="11"/>
      <c r="I22" s="12"/>
    </row>
    <row r="23" spans="1:9" ht="15.75" customHeight="1">
      <c r="A23" s="116" t="s">
        <v>40</v>
      </c>
      <c r="B23" s="10"/>
      <c r="C23" s="123">
        <f>SUM(C21:C22)</f>
        <v>-1197</v>
      </c>
      <c r="D23" s="105"/>
      <c r="E23" s="123">
        <f>SUM(E21:E22)</f>
        <v>-3031</v>
      </c>
      <c r="F23" s="11"/>
      <c r="G23" s="184"/>
      <c r="H23" s="11"/>
      <c r="I23" s="12"/>
    </row>
    <row r="24" spans="1:9" ht="15">
      <c r="A24" s="117"/>
      <c r="B24" s="10"/>
      <c r="C24" s="13"/>
      <c r="D24" s="103"/>
      <c r="E24" s="13"/>
      <c r="F24" s="11"/>
      <c r="G24" s="184"/>
      <c r="H24" s="11"/>
      <c r="I24" s="12"/>
    </row>
    <row r="25" spans="1:10" ht="15">
      <c r="A25" s="119" t="s">
        <v>14</v>
      </c>
      <c r="B25" s="10"/>
      <c r="C25" s="104"/>
      <c r="D25" s="105"/>
      <c r="E25" s="104"/>
      <c r="F25" s="31"/>
      <c r="G25" s="183"/>
      <c r="H25" s="11"/>
      <c r="I25" s="12"/>
      <c r="J25" s="12"/>
    </row>
    <row r="26" spans="1:10" ht="15">
      <c r="A26" s="117" t="s">
        <v>52</v>
      </c>
      <c r="B26" s="10"/>
      <c r="C26" s="13">
        <v>41990</v>
      </c>
      <c r="D26" s="103"/>
      <c r="E26" s="13">
        <v>83200</v>
      </c>
      <c r="F26" s="31"/>
      <c r="G26" s="183"/>
      <c r="H26" s="11"/>
      <c r="I26" s="12"/>
      <c r="J26" s="12"/>
    </row>
    <row r="27" spans="1:10" ht="15">
      <c r="A27" s="117" t="s">
        <v>53</v>
      </c>
      <c r="B27" s="10"/>
      <c r="C27" s="13">
        <v>-54790</v>
      </c>
      <c r="D27" s="103"/>
      <c r="E27" s="13">
        <v>-87150</v>
      </c>
      <c r="F27" s="31"/>
      <c r="G27" s="183"/>
      <c r="H27" s="11"/>
      <c r="I27" s="12"/>
      <c r="J27" s="12"/>
    </row>
    <row r="28" spans="1:10" ht="16.5" customHeight="1">
      <c r="A28" s="117" t="s">
        <v>43</v>
      </c>
      <c r="B28" s="10"/>
      <c r="C28" s="13">
        <v>0</v>
      </c>
      <c r="D28" s="103"/>
      <c r="E28" s="13">
        <v>850</v>
      </c>
      <c r="F28" s="11"/>
      <c r="G28" s="183"/>
      <c r="H28" s="11"/>
      <c r="I28" s="12"/>
      <c r="J28" s="12"/>
    </row>
    <row r="29" spans="1:10" ht="15">
      <c r="A29" s="117" t="s">
        <v>56</v>
      </c>
      <c r="B29" s="10"/>
      <c r="C29" s="13">
        <v>-4613</v>
      </c>
      <c r="D29" s="103"/>
      <c r="E29" s="13">
        <v>-3645</v>
      </c>
      <c r="F29" s="11"/>
      <c r="G29" s="183"/>
      <c r="H29" s="11"/>
      <c r="I29" s="12"/>
      <c r="J29" s="12"/>
    </row>
    <row r="30" spans="1:10" ht="17.25" customHeight="1">
      <c r="A30" s="117" t="s">
        <v>42</v>
      </c>
      <c r="B30" s="10"/>
      <c r="C30" s="13">
        <v>-282</v>
      </c>
      <c r="D30" s="103"/>
      <c r="E30" s="13">
        <v>-545</v>
      </c>
      <c r="F30" s="11"/>
      <c r="G30" s="183"/>
      <c r="H30" s="11"/>
      <c r="I30" s="12"/>
      <c r="J30" s="12"/>
    </row>
    <row r="31" spans="1:10" ht="15">
      <c r="A31" s="117" t="s">
        <v>15</v>
      </c>
      <c r="B31" s="10"/>
      <c r="C31" s="13">
        <v>-34</v>
      </c>
      <c r="E31" s="13">
        <v>-39</v>
      </c>
      <c r="F31" s="11"/>
      <c r="G31" s="183"/>
      <c r="H31" s="11"/>
      <c r="I31" s="12"/>
      <c r="J31" s="12"/>
    </row>
    <row r="32" spans="1:10" s="225" customFormat="1" ht="15">
      <c r="A32" s="117" t="s">
        <v>131</v>
      </c>
      <c r="B32" s="10"/>
      <c r="C32" s="13">
        <v>-11</v>
      </c>
      <c r="D32" s="10"/>
      <c r="E32" s="13">
        <v>0</v>
      </c>
      <c r="F32" s="11"/>
      <c r="G32" s="183"/>
      <c r="H32" s="11"/>
      <c r="I32" s="12"/>
      <c r="J32" s="12"/>
    </row>
    <row r="33" spans="1:10" s="225" customFormat="1" ht="15">
      <c r="A33" s="116" t="s">
        <v>143</v>
      </c>
      <c r="B33" s="10"/>
      <c r="C33" s="118">
        <f>SUM(C26:C32)</f>
        <v>-17740</v>
      </c>
      <c r="D33" s="32"/>
      <c r="E33" s="118">
        <f>SUM(E26:E32)</f>
        <v>-7329</v>
      </c>
      <c r="F33" s="11"/>
      <c r="G33" s="183"/>
      <c r="H33" s="11"/>
      <c r="I33" s="12"/>
      <c r="J33" s="12"/>
    </row>
    <row r="34" spans="1:7" ht="15">
      <c r="A34" s="121"/>
      <c r="B34" s="10"/>
      <c r="C34" s="13"/>
      <c r="E34" s="13"/>
      <c r="F34" s="16"/>
      <c r="G34" s="184"/>
    </row>
    <row r="35" spans="1:7" ht="29.25">
      <c r="A35" s="122" t="s">
        <v>133</v>
      </c>
      <c r="B35" s="14"/>
      <c r="C35" s="123">
        <f>SUM(C18,C23,C33)</f>
        <v>-47605</v>
      </c>
      <c r="D35" s="32"/>
      <c r="E35" s="123">
        <f>SUM(E18,E23,E33)</f>
        <v>7273</v>
      </c>
      <c r="G35" s="184"/>
    </row>
    <row r="36" spans="1:7" s="15" customFormat="1" ht="15">
      <c r="A36" s="121"/>
      <c r="B36" s="10"/>
      <c r="C36" s="13"/>
      <c r="D36" s="10"/>
      <c r="E36" s="13"/>
      <c r="F36" s="32"/>
      <c r="G36" s="183"/>
    </row>
    <row r="37" spans="1:7" ht="15">
      <c r="A37" s="121" t="s">
        <v>41</v>
      </c>
      <c r="B37" s="10"/>
      <c r="C37" s="13">
        <v>52963</v>
      </c>
      <c r="D37" s="124"/>
      <c r="E37" s="13">
        <v>942</v>
      </c>
      <c r="G37" s="184"/>
    </row>
    <row r="38" spans="1:7" s="47" customFormat="1" ht="15">
      <c r="A38" s="121"/>
      <c r="B38" s="10"/>
      <c r="C38" s="13"/>
      <c r="D38" s="10"/>
      <c r="E38" s="13"/>
      <c r="F38" s="10"/>
      <c r="G38" s="184"/>
    </row>
    <row r="39" spans="1:7" s="47" customFormat="1" ht="12.75" thickBot="1">
      <c r="A39" s="122" t="s">
        <v>141</v>
      </c>
      <c r="B39" s="10">
        <v>16</v>
      </c>
      <c r="C39" s="125">
        <f>SUM(C35,C37)</f>
        <v>5358</v>
      </c>
      <c r="D39" s="105"/>
      <c r="E39" s="125">
        <f>SUM(E35,E37)</f>
        <v>8215</v>
      </c>
      <c r="F39" s="10"/>
      <c r="G39" s="184"/>
    </row>
    <row r="40" spans="1:7" s="48" customFormat="1" ht="12.75" thickTop="1">
      <c r="A40" s="126"/>
      <c r="B40" s="10"/>
      <c r="C40" s="104"/>
      <c r="D40" s="105"/>
      <c r="E40" s="104"/>
      <c r="F40" s="31"/>
      <c r="G40" s="183"/>
    </row>
    <row r="41" spans="1:7" s="225" customFormat="1" ht="15">
      <c r="A41" s="240"/>
      <c r="B41" s="241"/>
      <c r="C41" s="241"/>
      <c r="D41" s="242"/>
      <c r="E41" s="241"/>
      <c r="F41" s="10"/>
      <c r="G41" s="184"/>
    </row>
    <row r="42" spans="1:8" s="225" customFormat="1" ht="15">
      <c r="A42" s="191"/>
      <c r="B42" s="71"/>
      <c r="C42" s="71"/>
      <c r="D42" s="71"/>
      <c r="E42" s="71"/>
      <c r="F42" s="213"/>
      <c r="G42" s="215"/>
      <c r="H42" s="41"/>
    </row>
    <row r="43" spans="1:8" ht="15">
      <c r="A43" s="235"/>
      <c r="B43" s="71"/>
      <c r="C43" s="71"/>
      <c r="D43" s="71"/>
      <c r="E43" s="71"/>
      <c r="F43" s="34"/>
      <c r="G43" s="41"/>
      <c r="H43" s="41"/>
    </row>
    <row r="44" spans="1:8" ht="15">
      <c r="A44" s="192"/>
      <c r="B44" s="71"/>
      <c r="C44" s="71"/>
      <c r="D44" s="71"/>
      <c r="E44" s="71"/>
      <c r="F44" s="34"/>
      <c r="G44" s="41"/>
      <c r="H44" s="41"/>
    </row>
    <row r="45" spans="1:8" ht="15">
      <c r="A45" s="193"/>
      <c r="B45" s="71"/>
      <c r="C45" s="71"/>
      <c r="D45" s="71"/>
      <c r="E45" s="71"/>
      <c r="F45" s="34"/>
      <c r="G45" s="41"/>
      <c r="H45" s="41"/>
    </row>
    <row r="46" spans="1:8" ht="15">
      <c r="A46" s="63"/>
      <c r="B46" s="71"/>
      <c r="C46" s="71"/>
      <c r="D46" s="71"/>
      <c r="E46" s="71"/>
      <c r="F46" s="34"/>
      <c r="G46" s="41"/>
      <c r="H46" s="41"/>
    </row>
    <row r="47" spans="1:8" ht="15">
      <c r="A47" s="82" t="s">
        <v>111</v>
      </c>
      <c r="B47" s="66"/>
      <c r="C47" s="82" t="s">
        <v>101</v>
      </c>
      <c r="D47" s="85"/>
      <c r="E47" s="82"/>
      <c r="F47" s="85"/>
      <c r="G47" s="20"/>
      <c r="H47" s="20"/>
    </row>
    <row r="48" spans="1:7" ht="15">
      <c r="A48" s="210" t="s">
        <v>39</v>
      </c>
      <c r="B48" s="66"/>
      <c r="C48" s="209"/>
      <c r="D48" s="209"/>
      <c r="E48" s="265" t="s">
        <v>102</v>
      </c>
      <c r="F48" s="265"/>
      <c r="G48" s="265"/>
    </row>
    <row r="49" spans="1:6" ht="15" customHeight="1">
      <c r="A49" s="260"/>
      <c r="B49" s="260"/>
      <c r="C49" s="260"/>
      <c r="D49" s="260"/>
      <c r="E49" s="260"/>
      <c r="F49" s="260"/>
    </row>
    <row r="50" ht="15">
      <c r="A50" s="36"/>
    </row>
    <row r="51" ht="15">
      <c r="A51" s="75"/>
    </row>
    <row r="52" ht="15">
      <c r="A52" s="69"/>
    </row>
    <row r="53" ht="15">
      <c r="A53" s="37"/>
    </row>
    <row r="54" ht="15">
      <c r="A54" s="25"/>
    </row>
    <row r="55" ht="15">
      <c r="A55" s="26"/>
    </row>
    <row r="56" ht="15">
      <c r="A56" s="25"/>
    </row>
    <row r="57" ht="15">
      <c r="A57" s="1"/>
    </row>
    <row r="58" ht="15">
      <c r="A58" s="1"/>
    </row>
  </sheetData>
  <mergeCells count="4">
    <mergeCell ref="A49:F49"/>
    <mergeCell ref="A1:E1"/>
    <mergeCell ref="A2:E2"/>
    <mergeCell ref="E48:G48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600" verticalDpi="600" orientation="portrait" paperSize="9" scale="7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view="pageBreakPreview" zoomScale="90" zoomScaleSheetLayoutView="90" workbookViewId="0" topLeftCell="A1">
      <selection activeCell="A32" sqref="A32"/>
    </sheetView>
  </sheetViews>
  <sheetFormatPr defaultColWidth="9.140625" defaultRowHeight="12.75"/>
  <cols>
    <col min="1" max="1" width="66.8515625" style="27" customWidth="1"/>
    <col min="2" max="2" width="14.710937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4.421875" style="27" customWidth="1"/>
    <col min="12" max="12" width="0.85546875" style="27" customWidth="1"/>
    <col min="13" max="13" width="11.28125" style="27" bestFit="1" customWidth="1"/>
    <col min="14" max="14" width="0.85546875" style="27" customWidth="1"/>
    <col min="15" max="15" width="9.57421875" style="155" customWidth="1"/>
    <col min="16" max="16" width="0.85546875" style="27" customWidth="1"/>
    <col min="17" max="17" width="17.28125" style="27" customWidth="1"/>
    <col min="18" max="18" width="0.85546875" style="27" customWidth="1"/>
    <col min="19" max="19" width="14.7109375" style="27" customWidth="1"/>
    <col min="20" max="20" width="1.1484375" style="27" customWidth="1"/>
    <col min="21" max="21" width="1.8515625" style="27" customWidth="1"/>
    <col min="22" max="16384" width="9.140625" style="27" customWidth="1"/>
  </cols>
  <sheetData>
    <row r="1" spans="1:17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2"/>
      <c r="P1" s="133"/>
      <c r="Q1" s="133"/>
    </row>
    <row r="2" spans="1:15" ht="18" customHeight="1">
      <c r="A2" s="269" t="s">
        <v>77</v>
      </c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8" customHeight="1">
      <c r="A3" s="44" t="str">
        <f>CFS!A3</f>
        <v>към 30 юни 2017 година</v>
      </c>
      <c r="B3" s="44"/>
      <c r="C3" s="134"/>
      <c r="D3" s="134"/>
      <c r="E3" s="134"/>
      <c r="F3" s="134"/>
      <c r="G3" s="134"/>
      <c r="H3" s="134"/>
      <c r="I3" s="208"/>
      <c r="J3" s="208"/>
      <c r="K3" s="208"/>
      <c r="L3" s="134"/>
      <c r="M3" s="134"/>
      <c r="N3" s="134"/>
      <c r="O3" s="135"/>
    </row>
    <row r="4" spans="1:15" ht="18" customHeight="1">
      <c r="A4" s="44"/>
      <c r="B4" s="4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1:19" ht="25.5">
      <c r="A5" s="136"/>
      <c r="B5" s="136"/>
      <c r="C5" s="271" t="s">
        <v>78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49"/>
      <c r="Q5" s="185" t="s">
        <v>98</v>
      </c>
      <c r="R5" s="131"/>
      <c r="S5" s="137" t="s">
        <v>47</v>
      </c>
    </row>
    <row r="6" spans="1:19" s="49" customFormat="1" ht="2.25" customHeight="1">
      <c r="A6" s="272"/>
      <c r="B6" s="138"/>
      <c r="C6" s="268"/>
      <c r="D6" s="140"/>
      <c r="H6" s="140"/>
      <c r="J6" s="140"/>
      <c r="L6" s="140"/>
      <c r="N6" s="140"/>
      <c r="P6" s="141"/>
      <c r="Q6" s="268"/>
      <c r="R6" s="139"/>
      <c r="S6" s="141"/>
    </row>
    <row r="7" spans="1:19" s="50" customFormat="1" ht="16.5" customHeight="1">
      <c r="A7" s="272"/>
      <c r="C7" s="268"/>
      <c r="D7" s="143"/>
      <c r="H7" s="143"/>
      <c r="J7" s="143"/>
      <c r="K7" s="267" t="s">
        <v>105</v>
      </c>
      <c r="L7" s="267"/>
      <c r="M7" s="267"/>
      <c r="N7" s="143"/>
      <c r="P7" s="144"/>
      <c r="Q7" s="268"/>
      <c r="R7" s="139"/>
      <c r="S7" s="144"/>
    </row>
    <row r="8" spans="1:19" s="50" customFormat="1" ht="94.5">
      <c r="A8" s="229"/>
      <c r="B8" s="142" t="s">
        <v>4</v>
      </c>
      <c r="C8" s="228" t="s">
        <v>36</v>
      </c>
      <c r="D8" s="143"/>
      <c r="E8" s="228" t="s">
        <v>54</v>
      </c>
      <c r="F8" s="228"/>
      <c r="G8" s="228" t="s">
        <v>17</v>
      </c>
      <c r="H8" s="228"/>
      <c r="I8" s="228" t="s">
        <v>104</v>
      </c>
      <c r="J8" s="143"/>
      <c r="K8" s="228" t="s">
        <v>108</v>
      </c>
      <c r="L8" s="143"/>
      <c r="M8" s="228" t="s">
        <v>106</v>
      </c>
      <c r="N8" s="143"/>
      <c r="O8" s="139" t="s">
        <v>79</v>
      </c>
      <c r="P8" s="144"/>
      <c r="Q8" s="139"/>
      <c r="R8" s="139"/>
      <c r="S8" s="144"/>
    </row>
    <row r="9" spans="1:19" s="51" customFormat="1" ht="26.25" customHeight="1">
      <c r="A9" s="145"/>
      <c r="B9" s="145"/>
      <c r="C9" s="188" t="s">
        <v>88</v>
      </c>
      <c r="D9" s="189"/>
      <c r="E9" s="188" t="s">
        <v>88</v>
      </c>
      <c r="F9" s="189"/>
      <c r="G9" s="188" t="s">
        <v>88</v>
      </c>
      <c r="H9" s="189"/>
      <c r="I9" s="188" t="s">
        <v>88</v>
      </c>
      <c r="J9" s="189"/>
      <c r="K9" s="188" t="s">
        <v>88</v>
      </c>
      <c r="L9" s="189"/>
      <c r="M9" s="188" t="s">
        <v>88</v>
      </c>
      <c r="N9" s="189"/>
      <c r="O9" s="188" t="s">
        <v>88</v>
      </c>
      <c r="P9" s="190"/>
      <c r="Q9" s="188" t="s">
        <v>88</v>
      </c>
      <c r="R9" s="189"/>
      <c r="S9" s="188" t="s">
        <v>88</v>
      </c>
    </row>
    <row r="10" spans="1:15" s="50" customFormat="1" ht="12.75">
      <c r="A10" s="147"/>
      <c r="B10" s="147"/>
      <c r="C10" s="148"/>
      <c r="D10" s="148"/>
      <c r="E10" s="148"/>
      <c r="F10" s="148"/>
      <c r="G10" s="148"/>
      <c r="H10" s="148"/>
      <c r="I10" s="148"/>
      <c r="J10" s="148"/>
      <c r="K10" s="146"/>
      <c r="L10" s="148"/>
      <c r="M10" s="146"/>
      <c r="N10" s="148"/>
      <c r="O10" s="148"/>
    </row>
    <row r="11" spans="1:19" s="106" customFormat="1" ht="12.75">
      <c r="A11" s="223" t="s">
        <v>127</v>
      </c>
      <c r="B11" s="205"/>
      <c r="C11" s="149">
        <v>2654</v>
      </c>
      <c r="D11" s="226"/>
      <c r="E11" s="149">
        <v>-3575</v>
      </c>
      <c r="F11" s="226"/>
      <c r="G11" s="149">
        <v>265</v>
      </c>
      <c r="H11" s="226"/>
      <c r="I11" s="149">
        <v>2252</v>
      </c>
      <c r="J11" s="226"/>
      <c r="K11" s="149">
        <v>-1099</v>
      </c>
      <c r="L11" s="226"/>
      <c r="M11" s="149">
        <v>76442</v>
      </c>
      <c r="N11" s="107"/>
      <c r="O11" s="149">
        <f>SUM(C11:M11)</f>
        <v>76939</v>
      </c>
      <c r="P11" s="107"/>
      <c r="Q11" s="149">
        <v>-57</v>
      </c>
      <c r="R11" s="150"/>
      <c r="S11" s="149">
        <f>SUM(O11:Q11)</f>
        <v>76882</v>
      </c>
    </row>
    <row r="12" spans="1:19" s="106" customFormat="1" ht="6" customHeight="1">
      <c r="A12" s="229"/>
      <c r="B12" s="20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07"/>
      <c r="O12" s="150"/>
      <c r="P12" s="107"/>
      <c r="Q12" s="107"/>
      <c r="R12" s="107"/>
      <c r="S12" s="107"/>
    </row>
    <row r="13" spans="1:19" s="106" customFormat="1" ht="12.75">
      <c r="A13" s="165" t="s">
        <v>114</v>
      </c>
      <c r="B13" s="20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107"/>
      <c r="O13" s="150"/>
      <c r="P13" s="107"/>
      <c r="Q13" s="107"/>
      <c r="R13" s="107"/>
      <c r="S13" s="107"/>
    </row>
    <row r="14" spans="1:19" s="106" customFormat="1" ht="6" customHeight="1">
      <c r="A14" s="151"/>
      <c r="B14" s="20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107"/>
      <c r="O14" s="150"/>
      <c r="P14" s="107"/>
      <c r="Q14" s="107"/>
      <c r="R14" s="107"/>
      <c r="S14" s="107"/>
    </row>
    <row r="15" spans="1:19" s="106" customFormat="1" ht="15.75" customHeight="1">
      <c r="A15" s="250" t="s">
        <v>122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51">
        <v>-2068</v>
      </c>
      <c r="N15" s="217"/>
      <c r="O15" s="176">
        <f>SUM(C15:M15)</f>
        <v>-2068</v>
      </c>
      <c r="P15" s="150"/>
      <c r="Q15" s="150"/>
      <c r="R15" s="150"/>
      <c r="S15" s="176">
        <f>O15+Q15</f>
        <v>-2068</v>
      </c>
    </row>
    <row r="16" spans="1:19" s="106" customFormat="1" ht="6" customHeight="1">
      <c r="A16" s="151"/>
      <c r="B16" s="20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150"/>
      <c r="P16" s="226"/>
      <c r="Q16" s="226"/>
      <c r="R16" s="226"/>
      <c r="S16" s="226"/>
    </row>
    <row r="17" spans="1:19" s="154" customFormat="1" ht="17.25" customHeight="1">
      <c r="A17" s="230" t="s">
        <v>117</v>
      </c>
      <c r="B17" s="152"/>
      <c r="C17" s="247">
        <v>0</v>
      </c>
      <c r="D17" s="226"/>
      <c r="E17" s="247">
        <v>0</v>
      </c>
      <c r="F17" s="226"/>
      <c r="G17" s="247">
        <v>0</v>
      </c>
      <c r="H17" s="226"/>
      <c r="I17" s="247">
        <f>SUM(I18:I19)</f>
        <v>3217</v>
      </c>
      <c r="J17" s="226"/>
      <c r="K17" s="247">
        <f>SUM(K18:K19)</f>
        <v>-222</v>
      </c>
      <c r="L17" s="226"/>
      <c r="M17" s="247">
        <f>SUM(M18:M19)</f>
        <v>24135</v>
      </c>
      <c r="N17" s="226"/>
      <c r="O17" s="248">
        <f>SUM(C17:M17)</f>
        <v>27130</v>
      </c>
      <c r="P17" s="176"/>
      <c r="Q17" s="248">
        <f>SUM(Q18:Q19)</f>
        <v>-8</v>
      </c>
      <c r="R17" s="176"/>
      <c r="S17" s="248">
        <f>O17+Q17</f>
        <v>27122</v>
      </c>
    </row>
    <row r="18" spans="1:19" s="154" customFormat="1" ht="17.25" customHeight="1">
      <c r="A18" s="227" t="s">
        <v>118</v>
      </c>
      <c r="B18" s="152"/>
      <c r="C18" s="217">
        <v>0</v>
      </c>
      <c r="D18" s="217"/>
      <c r="E18" s="217">
        <v>0</v>
      </c>
      <c r="F18" s="217"/>
      <c r="G18" s="217">
        <v>0</v>
      </c>
      <c r="H18" s="226"/>
      <c r="I18" s="226">
        <v>0</v>
      </c>
      <c r="J18" s="226"/>
      <c r="K18" s="226">
        <v>0</v>
      </c>
      <c r="L18" s="226"/>
      <c r="M18" s="226">
        <v>24135</v>
      </c>
      <c r="N18" s="226"/>
      <c r="O18" s="176">
        <f>SUM(C18:M18)</f>
        <v>24135</v>
      </c>
      <c r="P18" s="150"/>
      <c r="Q18" s="150">
        <v>-18</v>
      </c>
      <c r="R18" s="150"/>
      <c r="S18" s="176">
        <f>SUM(O18:Q18)</f>
        <v>24117</v>
      </c>
    </row>
    <row r="19" spans="1:19" s="154" customFormat="1" ht="17.25" customHeight="1">
      <c r="A19" s="227" t="s">
        <v>119</v>
      </c>
      <c r="B19" s="152"/>
      <c r="C19" s="226">
        <v>0</v>
      </c>
      <c r="D19" s="226"/>
      <c r="E19" s="226">
        <v>0</v>
      </c>
      <c r="F19" s="226"/>
      <c r="G19" s="226">
        <v>0</v>
      </c>
      <c r="H19" s="226"/>
      <c r="I19" s="226">
        <v>3217</v>
      </c>
      <c r="J19" s="226"/>
      <c r="K19" s="226">
        <v>-222</v>
      </c>
      <c r="L19" s="226"/>
      <c r="M19" s="226">
        <v>0</v>
      </c>
      <c r="N19" s="226"/>
      <c r="O19" s="176">
        <f>SUM(C19:M19)</f>
        <v>2995</v>
      </c>
      <c r="P19" s="226"/>
      <c r="Q19" s="226">
        <v>10</v>
      </c>
      <c r="R19" s="226"/>
      <c r="S19" s="176">
        <f>SUM(O19:Q19)</f>
        <v>3005</v>
      </c>
    </row>
    <row r="20" spans="1:19" s="154" customFormat="1" ht="20.25" customHeight="1">
      <c r="A20" s="223" t="s">
        <v>128</v>
      </c>
      <c r="B20" s="207">
        <v>17</v>
      </c>
      <c r="C20" s="203">
        <f>SUM(C11:C17)</f>
        <v>2654</v>
      </c>
      <c r="D20" s="150"/>
      <c r="E20" s="203">
        <f>SUM(E11:E17)</f>
        <v>-3575</v>
      </c>
      <c r="F20" s="150"/>
      <c r="G20" s="203">
        <f>SUM(G11:G17)</f>
        <v>265</v>
      </c>
      <c r="H20" s="150"/>
      <c r="I20" s="203">
        <f>SUM(I11:I17)</f>
        <v>5469</v>
      </c>
      <c r="J20" s="226"/>
      <c r="K20" s="203">
        <f>SUM(K11:K17)</f>
        <v>-1321</v>
      </c>
      <c r="L20" s="150"/>
      <c r="M20" s="203">
        <f>SUM(M11:M17)</f>
        <v>98509</v>
      </c>
      <c r="N20" s="150"/>
      <c r="O20" s="203">
        <f>SUM(O11:O17)</f>
        <v>102001</v>
      </c>
      <c r="P20" s="150"/>
      <c r="Q20" s="203">
        <f>SUM(Q11:Q17)</f>
        <v>-65</v>
      </c>
      <c r="R20" s="150"/>
      <c r="S20" s="203">
        <f>SUM(S11:S17)</f>
        <v>101936</v>
      </c>
    </row>
    <row r="21" spans="1:19" s="154" customFormat="1" ht="6" customHeight="1">
      <c r="A21" s="202"/>
      <c r="B21" s="205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</row>
    <row r="22" spans="1:19" s="153" customFormat="1" ht="18.75" customHeight="1">
      <c r="A22" s="165" t="s">
        <v>129</v>
      </c>
      <c r="B22" s="10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176"/>
      <c r="P22" s="150"/>
      <c r="Q22" s="150"/>
      <c r="R22" s="150"/>
      <c r="S22" s="176">
        <f>O22+Q22</f>
        <v>0</v>
      </c>
    </row>
    <row r="23" spans="1:22" s="70" customFormat="1" ht="5.25" customHeight="1">
      <c r="A23" s="165"/>
      <c r="B23" s="10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176">
        <f>SUM(C23:M23)</f>
        <v>0</v>
      </c>
      <c r="P23" s="150"/>
      <c r="Q23" s="150"/>
      <c r="R23" s="150"/>
      <c r="S23" s="176">
        <f>O23+Q23</f>
        <v>0</v>
      </c>
      <c r="T23" s="244"/>
      <c r="U23" s="244"/>
      <c r="V23" s="244"/>
    </row>
    <row r="24" spans="1:19" s="250" customFormat="1" ht="17.25" customHeight="1">
      <c r="A24" s="250" t="s">
        <v>122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>
        <v>-3362</v>
      </c>
      <c r="N24" s="251"/>
      <c r="O24" s="254">
        <f>SUM(C24:M24)</f>
        <v>-3362</v>
      </c>
      <c r="P24" s="254"/>
      <c r="Q24" s="254"/>
      <c r="R24" s="254"/>
      <c r="S24" s="254">
        <f>O24+Q24</f>
        <v>-3362</v>
      </c>
    </row>
    <row r="25" spans="1:19" s="249" customFormat="1" ht="6.75" customHeight="1">
      <c r="A25" s="165"/>
      <c r="B25" s="10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76"/>
      <c r="P25" s="150"/>
      <c r="Q25" s="150"/>
      <c r="R25" s="150"/>
      <c r="S25" s="176"/>
    </row>
    <row r="26" spans="1:19" s="154" customFormat="1" ht="17.25" customHeight="1">
      <c r="A26" s="230" t="s">
        <v>120</v>
      </c>
      <c r="B26" s="152"/>
      <c r="C26" s="247">
        <v>0</v>
      </c>
      <c r="D26" s="226"/>
      <c r="E26" s="247">
        <v>0</v>
      </c>
      <c r="F26" s="226"/>
      <c r="G26" s="247">
        <v>0</v>
      </c>
      <c r="H26" s="226"/>
      <c r="I26" s="247">
        <f>SUM(I27:I28)</f>
        <v>1535</v>
      </c>
      <c r="J26" s="226"/>
      <c r="K26" s="247">
        <f>SUM(K27:K28)</f>
        <v>0</v>
      </c>
      <c r="L26" s="226"/>
      <c r="M26" s="247">
        <f>SUM(M27:M28)</f>
        <v>18536</v>
      </c>
      <c r="N26" s="226"/>
      <c r="O26" s="248">
        <f>SUM(C26:M26)</f>
        <v>20071</v>
      </c>
      <c r="P26" s="176"/>
      <c r="Q26" s="248">
        <f>SUM(Q27:Q28)</f>
        <v>29</v>
      </c>
      <c r="R26" s="176"/>
      <c r="S26" s="248">
        <f>O26+Q26</f>
        <v>20100</v>
      </c>
    </row>
    <row r="27" spans="1:19" s="154" customFormat="1" ht="17.25" customHeight="1">
      <c r="A27" s="227" t="s">
        <v>130</v>
      </c>
      <c r="B27" s="152"/>
      <c r="C27" s="217">
        <v>0</v>
      </c>
      <c r="D27" s="217"/>
      <c r="E27" s="217">
        <v>0</v>
      </c>
      <c r="F27" s="217"/>
      <c r="G27" s="217">
        <v>0</v>
      </c>
      <c r="H27" s="226"/>
      <c r="I27" s="226">
        <v>0</v>
      </c>
      <c r="J27" s="226"/>
      <c r="K27" s="226">
        <v>0</v>
      </c>
      <c r="L27" s="226"/>
      <c r="M27" s="226">
        <f>'IS'!D29</f>
        <v>18536</v>
      </c>
      <c r="N27" s="226"/>
      <c r="O27" s="176">
        <f>SUM(C27:M27)</f>
        <v>18536</v>
      </c>
      <c r="P27" s="150"/>
      <c r="Q27" s="150">
        <v>29</v>
      </c>
      <c r="R27" s="150"/>
      <c r="S27" s="176">
        <f>SUM(O27:Q27)</f>
        <v>18565</v>
      </c>
    </row>
    <row r="28" spans="1:19" s="154" customFormat="1" ht="17.25" customHeight="1">
      <c r="A28" s="227" t="s">
        <v>119</v>
      </c>
      <c r="B28" s="152"/>
      <c r="C28" s="226">
        <v>0</v>
      </c>
      <c r="D28" s="226"/>
      <c r="E28" s="226">
        <v>0</v>
      </c>
      <c r="F28" s="226"/>
      <c r="G28" s="226">
        <v>0</v>
      </c>
      <c r="H28" s="226"/>
      <c r="I28" s="226">
        <v>1535</v>
      </c>
      <c r="J28" s="226"/>
      <c r="K28" s="226">
        <v>0</v>
      </c>
      <c r="L28" s="226"/>
      <c r="M28" s="226">
        <v>0</v>
      </c>
      <c r="N28" s="226"/>
      <c r="O28" s="176">
        <f>SUM(C28:M28)</f>
        <v>1535</v>
      </c>
      <c r="P28" s="226"/>
      <c r="Q28" s="226"/>
      <c r="R28" s="226"/>
      <c r="S28" s="176">
        <f>SUM(O28:Q28)</f>
        <v>1535</v>
      </c>
    </row>
    <row r="29" spans="1:22" s="9" customFormat="1" ht="15.75" thickBot="1">
      <c r="A29" s="106" t="s">
        <v>142</v>
      </c>
      <c r="B29" s="239">
        <v>17</v>
      </c>
      <c r="C29" s="218">
        <f>SUM(C20:C26)</f>
        <v>2654</v>
      </c>
      <c r="D29" s="217"/>
      <c r="E29" s="218">
        <f>SUM(E20:E26)</f>
        <v>-3575</v>
      </c>
      <c r="F29" s="217"/>
      <c r="G29" s="218">
        <f>SUM(G20:G26)</f>
        <v>265</v>
      </c>
      <c r="H29" s="217"/>
      <c r="I29" s="218">
        <f>SUM(I20:I26)</f>
        <v>7004</v>
      </c>
      <c r="J29" s="217"/>
      <c r="K29" s="218">
        <f>SUM(K20:K26)</f>
        <v>-1321</v>
      </c>
      <c r="L29" s="217"/>
      <c r="M29" s="218">
        <f>SUM(M20:M26)</f>
        <v>113683</v>
      </c>
      <c r="N29" s="217"/>
      <c r="O29" s="218">
        <f>SUM(O20:O26)</f>
        <v>118710</v>
      </c>
      <c r="P29" s="217"/>
      <c r="Q29" s="218">
        <f>SUM(Q20:Q26)</f>
        <v>-36</v>
      </c>
      <c r="R29" s="217"/>
      <c r="S29" s="218">
        <f>SUM(S20:S26)</f>
        <v>118674</v>
      </c>
      <c r="T29" s="225"/>
      <c r="U29" s="225"/>
      <c r="V29" s="225"/>
    </row>
    <row r="30" spans="1:13" s="9" customFormat="1" ht="15.75" thickTop="1">
      <c r="A30" s="186"/>
      <c r="B30" s="71"/>
      <c r="C30" s="71"/>
      <c r="D30" s="71"/>
      <c r="E30" s="35"/>
      <c r="F30" s="213"/>
      <c r="G30" s="41"/>
      <c r="H30" s="41"/>
      <c r="I30" s="225"/>
      <c r="J30" s="225"/>
      <c r="K30" s="225"/>
      <c r="L30" s="225"/>
      <c r="M30" s="225"/>
    </row>
    <row r="31" spans="1:22" s="9" customFormat="1" ht="12.75">
      <c r="A31" s="192"/>
      <c r="B31" s="71"/>
      <c r="C31" s="71"/>
      <c r="D31" s="71"/>
      <c r="E31" s="35"/>
      <c r="F31" s="213"/>
      <c r="G31" s="41"/>
      <c r="H31" s="41"/>
      <c r="I31" s="238"/>
      <c r="J31" s="238"/>
      <c r="K31" s="238"/>
      <c r="L31" s="238"/>
      <c r="M31" s="238"/>
      <c r="N31" s="238"/>
      <c r="O31" s="238"/>
      <c r="P31" s="222"/>
      <c r="Q31" s="222"/>
      <c r="R31" s="222"/>
      <c r="S31" s="222"/>
      <c r="T31" s="225"/>
      <c r="U31" s="225"/>
      <c r="V31" s="225"/>
    </row>
    <row r="32" spans="1:22" s="9" customFormat="1" ht="12.75">
      <c r="A32" s="193"/>
      <c r="B32" s="71"/>
      <c r="C32" s="71"/>
      <c r="D32" s="71"/>
      <c r="E32" s="35"/>
      <c r="F32" s="213"/>
      <c r="G32" s="41"/>
      <c r="H32" s="41"/>
      <c r="I32" s="224"/>
      <c r="J32" s="224"/>
      <c r="K32" s="224"/>
      <c r="L32" s="225"/>
      <c r="M32" s="224"/>
      <c r="N32" s="225"/>
      <c r="O32" s="225"/>
      <c r="P32" s="225"/>
      <c r="Q32" s="225"/>
      <c r="R32" s="225"/>
      <c r="S32" s="224"/>
      <c r="T32" s="225"/>
      <c r="U32" s="225"/>
      <c r="V32" s="225"/>
    </row>
    <row r="33" spans="1:13" s="9" customFormat="1" ht="12.75">
      <c r="A33" s="63"/>
      <c r="B33" s="71"/>
      <c r="C33" s="71"/>
      <c r="D33" s="71"/>
      <c r="E33" s="35"/>
      <c r="F33" s="213"/>
      <c r="G33" s="41"/>
      <c r="H33" s="41"/>
      <c r="I33" s="224"/>
      <c r="J33" s="225"/>
      <c r="K33" s="224"/>
      <c r="L33" s="225"/>
      <c r="M33" s="224"/>
    </row>
    <row r="34" spans="1:13" s="9" customFormat="1" ht="12.75">
      <c r="A34" s="235"/>
      <c r="B34" s="71"/>
      <c r="C34" s="71"/>
      <c r="D34" s="71"/>
      <c r="E34" s="35"/>
      <c r="F34" s="213"/>
      <c r="G34" s="41"/>
      <c r="H34" s="41"/>
      <c r="I34" s="225"/>
      <c r="J34" s="225"/>
      <c r="K34" s="225"/>
      <c r="L34" s="225"/>
      <c r="M34" s="225"/>
    </row>
    <row r="35" spans="1:13" s="9" customFormat="1" ht="12.75">
      <c r="A35" s="63"/>
      <c r="B35" s="71"/>
      <c r="C35" s="71"/>
      <c r="D35" s="71"/>
      <c r="E35" s="35"/>
      <c r="F35" s="213"/>
      <c r="G35" s="41"/>
      <c r="H35" s="41"/>
      <c r="I35" s="225"/>
      <c r="J35" s="225"/>
      <c r="K35" s="225"/>
      <c r="L35" s="225"/>
      <c r="M35" s="225"/>
    </row>
    <row r="36" spans="1:13" s="9" customFormat="1" ht="12.75">
      <c r="A36" s="192"/>
      <c r="B36" s="71"/>
      <c r="C36" s="71"/>
      <c r="D36" s="71"/>
      <c r="E36" s="35"/>
      <c r="F36" s="213"/>
      <c r="G36" s="41"/>
      <c r="H36" s="41"/>
      <c r="I36" s="225"/>
      <c r="J36" s="225"/>
      <c r="K36" s="225"/>
      <c r="L36" s="225"/>
      <c r="M36" s="225"/>
    </row>
    <row r="37" spans="1:13" s="9" customFormat="1" ht="12.75">
      <c r="A37" s="193"/>
      <c r="B37" s="71"/>
      <c r="C37" s="71"/>
      <c r="D37" s="71"/>
      <c r="E37" s="35"/>
      <c r="F37" s="213"/>
      <c r="G37" s="41"/>
      <c r="H37" s="41"/>
      <c r="I37" s="225"/>
      <c r="J37" s="225"/>
      <c r="K37" s="225"/>
      <c r="L37" s="225"/>
      <c r="M37" s="225"/>
    </row>
    <row r="38" spans="1:13" s="9" customFormat="1" ht="12.75">
      <c r="A38" s="63"/>
      <c r="B38" s="71"/>
      <c r="C38" s="71"/>
      <c r="D38" s="71"/>
      <c r="E38" s="35"/>
      <c r="F38" s="213"/>
      <c r="G38" s="41"/>
      <c r="H38" s="41"/>
      <c r="I38" s="225"/>
      <c r="J38" s="225"/>
      <c r="K38" s="225"/>
      <c r="L38" s="225"/>
      <c r="M38" s="225"/>
    </row>
    <row r="39" spans="1:13" s="9" customFormat="1" ht="12.75">
      <c r="A39" s="194" t="s">
        <v>111</v>
      </c>
      <c r="B39" s="221"/>
      <c r="C39" s="225"/>
      <c r="D39" s="225"/>
      <c r="E39" s="225"/>
      <c r="F39" s="85"/>
      <c r="G39" s="194" t="s">
        <v>101</v>
      </c>
      <c r="H39" s="85"/>
      <c r="I39" s="221"/>
      <c r="J39" s="225"/>
      <c r="K39" s="225"/>
      <c r="L39" s="225"/>
      <c r="M39" s="225"/>
    </row>
    <row r="40" spans="1:13" s="9" customFormat="1" ht="12.75">
      <c r="A40" s="114" t="s">
        <v>39</v>
      </c>
      <c r="B40" s="221"/>
      <c r="C40" s="225"/>
      <c r="D40" s="225"/>
      <c r="E40" s="225"/>
      <c r="F40" s="10"/>
      <c r="G40" s="225"/>
      <c r="H40" s="225"/>
      <c r="I40" s="225"/>
      <c r="J40" s="225"/>
      <c r="K40" s="266" t="s">
        <v>102</v>
      </c>
      <c r="L40" s="266"/>
      <c r="M40" s="266"/>
    </row>
    <row r="41" spans="1:10" ht="15.75">
      <c r="A41" s="158"/>
      <c r="B41" s="159"/>
      <c r="C41" s="156"/>
      <c r="D41" s="156"/>
      <c r="E41" s="156"/>
      <c r="F41" s="156"/>
      <c r="G41" s="156"/>
      <c r="H41" s="156"/>
      <c r="I41" s="156"/>
      <c r="J41" s="157"/>
    </row>
    <row r="42" spans="1:2" ht="12.75">
      <c r="A42" s="160"/>
      <c r="B42" s="161"/>
    </row>
    <row r="43" spans="1:2" ht="12.75">
      <c r="A43" s="161"/>
      <c r="B43" s="162"/>
    </row>
    <row r="44" ht="12.75">
      <c r="A44" s="162"/>
    </row>
    <row r="52" ht="12.75">
      <c r="B52" s="65"/>
    </row>
    <row r="53" ht="12.75">
      <c r="A53" s="65"/>
    </row>
  </sheetData>
  <mergeCells count="7">
    <mergeCell ref="K40:M40"/>
    <mergeCell ref="K7:M7"/>
    <mergeCell ref="Q6:Q7"/>
    <mergeCell ref="A2:O2"/>
    <mergeCell ref="C5:O5"/>
    <mergeCell ref="A6:A7"/>
    <mergeCell ref="C6:C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66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Milena Atanasova</cp:lastModifiedBy>
  <cp:lastPrinted>2017-08-24T12:12:38Z</cp:lastPrinted>
  <dcterms:created xsi:type="dcterms:W3CDTF">2003-02-07T14:36:34Z</dcterms:created>
  <dcterms:modified xsi:type="dcterms:W3CDTF">2017-08-25T10:39:08Z</dcterms:modified>
  <cp:category/>
  <cp:version/>
  <cp:contentType/>
  <cp:contentStatus/>
</cp:coreProperties>
</file>